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Strolena\Desktop\"/>
    </mc:Choice>
  </mc:AlternateContent>
  <xr:revisionPtr revIDLastSave="0" documentId="13_ncr:1_{68BE5C73-2E9D-4CCC-AC9D-D0936199050A}" xr6:coauthVersionLast="47" xr6:coauthVersionMax="47" xr10:uidLastSave="{00000000-0000-0000-0000-000000000000}"/>
  <bookViews>
    <workbookView xWindow="28680" yWindow="-120" windowWidth="29040" windowHeight="15720" tabRatio="848" xr2:uid="{9E5D7210-62AC-4F18-9D4A-C023FBD8EB6C}"/>
  </bookViews>
  <sheets>
    <sheet name="Návrh 2026" sheetId="8" r:id="rId1"/>
    <sheet name="Záměr 1" sheetId="10" r:id="rId2"/>
    <sheet name="Záměr 2" sheetId="14" r:id="rId3"/>
    <sheet name="Záměr 3" sheetId="15" r:id="rId4"/>
    <sheet name="Záměr 4" sheetId="16" r:id="rId5"/>
    <sheet name="Zdroj" sheetId="12" state="hidden" r:id="rId6"/>
  </sheets>
  <definedNames>
    <definedName name="_ftn1" localSheetId="1">'Záměr 1'!$A$63</definedName>
    <definedName name="_ftn1" localSheetId="2">'Záměr 2'!$A$63</definedName>
    <definedName name="_ftn1" localSheetId="3">'Záměr 3'!$A$63</definedName>
    <definedName name="_ftn1" localSheetId="4">'Záměr 4'!$A$63</definedName>
    <definedName name="_ftn2" localSheetId="1">'Záměr 1'!$A$64</definedName>
    <definedName name="_ftn2" localSheetId="2">'Záměr 2'!$A$64</definedName>
    <definedName name="_ftn2" localSheetId="3">'Záměr 3'!$A$64</definedName>
    <definedName name="_ftn2" localSheetId="4">'Záměr 4'!$A$64</definedName>
    <definedName name="_ftnref1" localSheetId="1">'Záměr 1'!$A$31</definedName>
    <definedName name="_ftnref1" localSheetId="2">'Záměr 2'!$A$31</definedName>
    <definedName name="_ftnref1" localSheetId="3">'Záměr 3'!$A$31</definedName>
    <definedName name="_ftnref1" localSheetId="4">'Záměr 4'!$A$31</definedName>
    <definedName name="_ftnref2" localSheetId="1">'Záměr 1'!$A$36</definedName>
    <definedName name="_ftnref2" localSheetId="2">'Záměr 2'!$A$36</definedName>
    <definedName name="_ftnref2" localSheetId="3">'Záměr 3'!$A$36</definedName>
    <definedName name="_ftnref2" localSheetId="4">'Záměr 4'!$A$36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8" l="1"/>
  <c r="A17" i="16"/>
  <c r="B17" i="16"/>
  <c r="C17" i="16" s="1"/>
  <c r="A18" i="16"/>
  <c r="B18" i="16"/>
  <c r="C18" i="16" s="1"/>
  <c r="A19" i="16"/>
  <c r="B19" i="16"/>
  <c r="C19" i="16" s="1"/>
  <c r="A20" i="16"/>
  <c r="B20" i="16"/>
  <c r="C20" i="16" s="1"/>
  <c r="A21" i="16"/>
  <c r="B21" i="16"/>
  <c r="C21" i="16" s="1"/>
  <c r="A22" i="16"/>
  <c r="B22" i="16"/>
  <c r="C22" i="16" s="1"/>
  <c r="A23" i="16"/>
  <c r="B23" i="16"/>
  <c r="C23" i="16" s="1"/>
  <c r="B16" i="16"/>
  <c r="C16" i="16" s="1"/>
  <c r="A16" i="16"/>
  <c r="A17" i="15"/>
  <c r="B17" i="15"/>
  <c r="C17" i="15" s="1"/>
  <c r="A18" i="15"/>
  <c r="B18" i="15"/>
  <c r="C18" i="15" s="1"/>
  <c r="A19" i="15"/>
  <c r="B19" i="15"/>
  <c r="C19" i="15" s="1"/>
  <c r="A20" i="15"/>
  <c r="B20" i="15"/>
  <c r="C20" i="15" s="1"/>
  <c r="A21" i="15"/>
  <c r="B21" i="15"/>
  <c r="C21" i="15" s="1"/>
  <c r="A22" i="15"/>
  <c r="B22" i="15"/>
  <c r="C22" i="15" s="1"/>
  <c r="A23" i="15"/>
  <c r="B23" i="15"/>
  <c r="C23" i="15" s="1"/>
  <c r="B16" i="15"/>
  <c r="C16" i="15" s="1"/>
  <c r="A16" i="15"/>
  <c r="A17" i="14"/>
  <c r="B17" i="14"/>
  <c r="C17" i="14" s="1"/>
  <c r="A18" i="14"/>
  <c r="B18" i="14"/>
  <c r="C18" i="14" s="1"/>
  <c r="A19" i="14"/>
  <c r="B19" i="14"/>
  <c r="C19" i="14" s="1"/>
  <c r="A20" i="14"/>
  <c r="B20" i="14"/>
  <c r="C20" i="14" s="1"/>
  <c r="A21" i="14"/>
  <c r="B21" i="14"/>
  <c r="C21" i="14" s="1"/>
  <c r="A22" i="14"/>
  <c r="B22" i="14"/>
  <c r="C22" i="14" s="1"/>
  <c r="A23" i="14"/>
  <c r="B23" i="14"/>
  <c r="C23" i="14" s="1"/>
  <c r="B16" i="14"/>
  <c r="C16" i="14" s="1"/>
  <c r="A16" i="14"/>
  <c r="B17" i="10"/>
  <c r="C17" i="10" s="1"/>
  <c r="B18" i="10"/>
  <c r="C18" i="10" s="1"/>
  <c r="B19" i="10"/>
  <c r="C19" i="10" s="1"/>
  <c r="B20" i="10"/>
  <c r="C20" i="10" s="1"/>
  <c r="B21" i="10"/>
  <c r="C21" i="10" s="1"/>
  <c r="B22" i="10"/>
  <c r="C22" i="10" s="1"/>
  <c r="B23" i="10"/>
  <c r="C23" i="10" s="1"/>
  <c r="B16" i="10"/>
  <c r="C16" i="10" s="1"/>
  <c r="A17" i="10"/>
  <c r="A18" i="10"/>
  <c r="A19" i="10"/>
  <c r="A20" i="10"/>
  <c r="A21" i="10"/>
  <c r="A22" i="10"/>
  <c r="A23" i="10"/>
  <c r="A16" i="10"/>
  <c r="B14" i="16" l="1"/>
  <c r="B13" i="16" a="1"/>
  <c r="B13" i="16" s="1"/>
  <c r="B10" i="16"/>
  <c r="C57" i="16"/>
  <c r="B9" i="16"/>
  <c r="B14" i="14"/>
  <c r="B14" i="15"/>
  <c r="B13" i="15"/>
  <c r="B10" i="15"/>
  <c r="C57" i="15"/>
  <c r="B9" i="15"/>
  <c r="B13" i="14"/>
  <c r="B10" i="14"/>
  <c r="C57" i="14"/>
  <c r="B9" i="14"/>
  <c r="G56" i="8"/>
  <c r="G55" i="8"/>
  <c r="G54" i="8"/>
  <c r="G53" i="8"/>
  <c r="G52" i="8"/>
  <c r="G6" i="8" s="1"/>
  <c r="G51" i="8"/>
  <c r="G50" i="8"/>
  <c r="G49" i="8"/>
  <c r="C24" i="16" s="1"/>
  <c r="G43" i="8"/>
  <c r="G42" i="8"/>
  <c r="G41" i="8"/>
  <c r="G40" i="8"/>
  <c r="G39" i="8"/>
  <c r="G38" i="8"/>
  <c r="G37" i="8"/>
  <c r="G36" i="8"/>
  <c r="C24" i="15" s="1"/>
  <c r="G31" i="8"/>
  <c r="G30" i="8"/>
  <c r="G29" i="8"/>
  <c r="G28" i="8"/>
  <c r="G27" i="8"/>
  <c r="G26" i="8"/>
  <c r="G25" i="8"/>
  <c r="G24" i="8"/>
  <c r="C24" i="14" s="1"/>
  <c r="G15" i="8"/>
  <c r="G16" i="8"/>
  <c r="G17" i="8"/>
  <c r="G18" i="8"/>
  <c r="G19" i="8"/>
  <c r="C57" i="10"/>
  <c r="B10" i="10"/>
  <c r="B9" i="10"/>
  <c r="B14" i="10"/>
  <c r="B13" i="10"/>
  <c r="G14" i="8"/>
  <c r="G7" i="8" s="1"/>
  <c r="G12" i="8"/>
  <c r="C24" i="10" l="1"/>
  <c r="G5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JKoutnik</author>
  </authors>
  <commentList>
    <comment ref="A2" authorId="0" shapeId="0" xr:uid="{2B1DE1A1-C7F7-495E-93C6-48B5D9E3C8DB}">
      <text>
        <r>
          <rPr>
            <b/>
            <sz val="9"/>
            <color indexed="81"/>
            <rFont val="Tahoma"/>
            <family val="2"/>
            <charset val="238"/>
          </rPr>
          <t>JKoutnik:</t>
        </r>
        <r>
          <rPr>
            <sz val="9"/>
            <color indexed="81"/>
            <rFont val="Tahoma"/>
            <family val="2"/>
            <charset val="238"/>
          </rPr>
          <t xml:space="preserve">
Vybrat sekci. 
Vypsat místo konání, termín.
Vyplňujte zelená pole.
</t>
        </r>
      </text>
    </comment>
    <comment ref="B9" authorId="0" shapeId="0" xr:uid="{FAFCBAF2-1394-4FE4-970A-B987637F037C}">
      <text>
        <r>
          <rPr>
            <b/>
            <sz val="9"/>
            <color indexed="81"/>
            <rFont val="Tahoma"/>
            <family val="2"/>
            <charset val="238"/>
          </rPr>
          <t>JKoutnik:</t>
        </r>
        <r>
          <rPr>
            <sz val="9"/>
            <color indexed="81"/>
            <rFont val="Tahoma"/>
            <family val="2"/>
            <charset val="238"/>
          </rPr>
          <t xml:space="preserve">
Vyberte položku, které se objednávka týká</t>
        </r>
      </text>
    </comment>
    <comment ref="A10" authorId="0" shapeId="0" xr:uid="{2BEAFF44-9849-4A1A-93AA-A1CAB35C3C15}">
      <text>
        <r>
          <rPr>
            <b/>
            <sz val="9"/>
            <color indexed="81"/>
            <rFont val="Tahoma"/>
            <family val="2"/>
            <charset val="238"/>
          </rPr>
          <t>JKoutnik:</t>
        </r>
        <r>
          <rPr>
            <sz val="9"/>
            <color indexed="81"/>
            <rFont val="Tahoma"/>
            <family val="2"/>
            <charset val="238"/>
          </rPr>
          <t xml:space="preserve">
Oficiální název dodavatele
</t>
        </r>
      </text>
    </comment>
    <comment ref="A11" authorId="0" shapeId="0" xr:uid="{82D5A86C-21A1-46DB-A7B3-3A68C4CD40AC}">
      <text>
        <r>
          <rPr>
            <b/>
            <sz val="9"/>
            <color indexed="81"/>
            <rFont val="Tahoma"/>
            <family val="2"/>
            <charset val="238"/>
          </rPr>
          <t>JKoutnik:</t>
        </r>
        <r>
          <rPr>
            <sz val="9"/>
            <color indexed="81"/>
            <rFont val="Tahoma"/>
            <family val="2"/>
            <charset val="238"/>
          </rPr>
          <t xml:space="preserve">
Atlet s repre/VSCM/RSC kontem, ze kterého bude čerpáno.</t>
        </r>
      </text>
    </comment>
    <comment ref="B11" authorId="0" shapeId="0" xr:uid="{08D7746D-17DC-4F3A-ADE4-EB186263B837}">
      <text>
        <r>
          <rPr>
            <b/>
            <sz val="9"/>
            <color indexed="81"/>
            <rFont val="Tahoma"/>
            <family val="2"/>
            <charset val="238"/>
          </rPr>
          <t>JKoutnik:</t>
        </r>
        <r>
          <rPr>
            <sz val="9"/>
            <color indexed="81"/>
            <rFont val="Tahoma"/>
            <family val="2"/>
            <charset val="238"/>
          </rPr>
          <t xml:space="preserve">
Popis co objednávate.</t>
        </r>
      </text>
    </comment>
    <comment ref="C11" authorId="0" shapeId="0" xr:uid="{78FC959F-0E38-45BE-89AB-DFBEED2DEA9A}">
      <text>
        <r>
          <rPr>
            <b/>
            <sz val="9"/>
            <color indexed="81"/>
            <rFont val="Tahoma"/>
            <family val="2"/>
            <charset val="238"/>
          </rPr>
          <t>JKoutnik:</t>
        </r>
        <r>
          <rPr>
            <sz val="9"/>
            <color indexed="81"/>
            <rFont val="Tahoma"/>
            <family val="2"/>
            <charset val="238"/>
          </rPr>
          <t xml:space="preserve">
Vyberte rozpočet, ze kterého bude daná položka hrazena, vč. RSC.</t>
        </r>
      </text>
    </comment>
    <comment ref="D11" authorId="0" shapeId="0" xr:uid="{56F2A3D9-DF65-43EA-A964-B1199C6FC955}">
      <text>
        <r>
          <rPr>
            <b/>
            <sz val="9"/>
            <color indexed="81"/>
            <rFont val="Tahoma"/>
            <family val="2"/>
            <charset val="238"/>
          </rPr>
          <t xml:space="preserve">JKoutnik:
</t>
        </r>
        <r>
          <rPr>
            <sz val="9"/>
            <color indexed="81"/>
            <rFont val="Tahoma"/>
            <family val="2"/>
            <charset val="238"/>
          </rPr>
          <t>U jedné objednávky vybírejte jednu měnu. Je-li u stejného dodavatele další položka v jiné měně, uveďte do další obj.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<sst xmlns="http://schemas.openxmlformats.org/spreadsheetml/2006/main" count="364" uniqueCount="140">
  <si>
    <t>Místo konání</t>
  </si>
  <si>
    <t>IČO:</t>
  </si>
  <si>
    <t>Celkem</t>
  </si>
  <si>
    <t>VSCM</t>
  </si>
  <si>
    <t>ZÁMĚR PŘÍMÉHO ZADÁNÍ ZAKÁZKY</t>
  </si>
  <si>
    <t>(dodávky a služby do 2 mil Kč bez DPH)</t>
  </si>
  <si>
    <t>Název:</t>
  </si>
  <si>
    <t>Český atletický svaz</t>
  </si>
  <si>
    <t>Stručný popis předmětu veřejné zakázky</t>
  </si>
  <si>
    <t>Vybraný dodavatel</t>
  </si>
  <si>
    <t>Cena (zdroj):</t>
  </si>
  <si>
    <t>Kritérium výběru:</t>
  </si>
  <si>
    <t>(bližší podrobnosti uveďte do sekce Doplňující informace)</t>
  </si>
  <si>
    <t>naplňuje princip hospodárnosti[2]</t>
  </si>
  <si>
    <t>Doplňující informace</t>
  </si>
  <si>
    <t>Výsledek průzkumu trhu - přehled jiných dodavatelů</t>
  </si>
  <si>
    <t>Dodavatel (název, IČO):</t>
  </si>
  <si>
    <t>Specifika předmětu:</t>
  </si>
  <si>
    <t>Osoba (osoby) schvalující veřejnou zakázku:</t>
  </si>
  <si>
    <t>Schváleno:</t>
  </si>
  <si>
    <t>[1] Výběrové řízení se nepodařilo realizovat - nebyly podány žádné nabídky, nabídky neodpovídají požadavkům ČAS, účastníci nesplňující kvalifikační kritéria.</t>
  </si>
  <si>
    <t>[2] Např. pro nákupy sportovního náčiní, kde jsou sportovci stanoveny specifické parametry.</t>
  </si>
  <si>
    <t>00539244</t>
  </si>
  <si>
    <t>Dodavatel 1 název</t>
  </si>
  <si>
    <t>Počet sportovců</t>
  </si>
  <si>
    <t>Počet trenérů</t>
  </si>
  <si>
    <t>Počet doprovod</t>
  </si>
  <si>
    <t>Položka</t>
  </si>
  <si>
    <t>Jednotek</t>
  </si>
  <si>
    <t>Rozpočet</t>
  </si>
  <si>
    <t>e-mail OBJ</t>
  </si>
  <si>
    <t>Objednávka 1</t>
  </si>
  <si>
    <t>hotel@seznam.cz</t>
  </si>
  <si>
    <t>Objednávka 2</t>
  </si>
  <si>
    <t>Dodavatel 2 název</t>
  </si>
  <si>
    <t>Sekce</t>
  </si>
  <si>
    <t>víceboje</t>
  </si>
  <si>
    <t>jednání s dodavateli</t>
  </si>
  <si>
    <t>expertního posudku</t>
  </si>
  <si>
    <t>využitá internzí znalost</t>
  </si>
  <si>
    <t>rešerše  interní</t>
  </si>
  <si>
    <t>Průzkum trhu proveden na základě:</t>
  </si>
  <si>
    <t>nepřesahuje částku 100.000,- Kč bez DPH</t>
  </si>
  <si>
    <t>stav časové tísně</t>
  </si>
  <si>
    <t>dodatečné dodávky/služby/práce u probíhající zakázky (nepřekročen finanční limit)</t>
  </si>
  <si>
    <t>dodavatel nabízí mimořádně výhodnou cenu a/nebo kvalitu plnění</t>
  </si>
  <si>
    <t xml:space="preserve">jedinečnost předmětu veřejné zakázky a současně ověření, že nabízená cena </t>
  </si>
  <si>
    <t xml:space="preserve">není možná hospodářská soutěž[1] </t>
  </si>
  <si>
    <t>výcvikový tábor SCM</t>
  </si>
  <si>
    <t>testovací sraz SCM</t>
  </si>
  <si>
    <t xml:space="preserve">workshop </t>
  </si>
  <si>
    <t>výcvikový tábor VSCM</t>
  </si>
  <si>
    <t>výcvikový tábor reprezentace</t>
  </si>
  <si>
    <t>typ akce</t>
  </si>
  <si>
    <t>sekce</t>
  </si>
  <si>
    <t>sprinty - štafety</t>
  </si>
  <si>
    <t>400 - 800</t>
  </si>
  <si>
    <t>běhy a chůze</t>
  </si>
  <si>
    <t>vrhy a hody</t>
  </si>
  <si>
    <t>oštěp</t>
  </si>
  <si>
    <t xml:space="preserve">skoky </t>
  </si>
  <si>
    <t>tyč</t>
  </si>
  <si>
    <t>horizontální skoky</t>
  </si>
  <si>
    <t xml:space="preserve">sprinty  </t>
  </si>
  <si>
    <t>překážky</t>
  </si>
  <si>
    <t>výška</t>
  </si>
  <si>
    <t>kladivo</t>
  </si>
  <si>
    <t>koule</t>
  </si>
  <si>
    <t>disk</t>
  </si>
  <si>
    <t>Objednávka 3</t>
  </si>
  <si>
    <t>Dodavatel 3 název</t>
  </si>
  <si>
    <t>Vyhotovil:</t>
  </si>
  <si>
    <t>Datum:</t>
  </si>
  <si>
    <t>Cena zdroj (jednotková)</t>
  </si>
  <si>
    <t>Cena zdroj (celkem)</t>
  </si>
  <si>
    <t>kritérium</t>
  </si>
  <si>
    <t>nejnižší cena</t>
  </si>
  <si>
    <t>adekvátní cena</t>
  </si>
  <si>
    <t>adekvátní cena, znalost dodavatele</t>
  </si>
  <si>
    <t>kvalita dodání</t>
  </si>
  <si>
    <t>jedinečnost dodání</t>
  </si>
  <si>
    <t>Zadavatel název</t>
  </si>
  <si>
    <t>Důvod přímého zadání – proč není prováděno výběrové řízení oslovením stanoveného počtu dodavatelů (označte)</t>
  </si>
  <si>
    <t>Termín</t>
  </si>
  <si>
    <t>průzkum trhu dle</t>
  </si>
  <si>
    <t>/</t>
  </si>
  <si>
    <t>rozpočet</t>
  </si>
  <si>
    <t>VSCM plus</t>
  </si>
  <si>
    <t>reprezentace</t>
  </si>
  <si>
    <t>SCM sekce</t>
  </si>
  <si>
    <t>SCM kraj</t>
  </si>
  <si>
    <t>Předkládá</t>
  </si>
  <si>
    <t>Objednávka 4</t>
  </si>
  <si>
    <t>Dodavatel 4 název</t>
  </si>
  <si>
    <t>Faro</t>
  </si>
  <si>
    <t>Měna</t>
  </si>
  <si>
    <t>CZK</t>
  </si>
  <si>
    <t>EUR</t>
  </si>
  <si>
    <t>položka</t>
  </si>
  <si>
    <t>jiná</t>
  </si>
  <si>
    <t>ubytování</t>
  </si>
  <si>
    <t>doprava</t>
  </si>
  <si>
    <t>fyzioterapie</t>
  </si>
  <si>
    <t>zdravotní vyšetření</t>
  </si>
  <si>
    <t>stravování</t>
  </si>
  <si>
    <t>Faro travel</t>
  </si>
  <si>
    <t>NÁVRH KONTO REPREZENTACE / VSCM / VSCM plus</t>
  </si>
  <si>
    <t>IČO</t>
  </si>
  <si>
    <t>Účastník (konto)</t>
  </si>
  <si>
    <t>J.cena</t>
  </si>
  <si>
    <t>ubytování + strava</t>
  </si>
  <si>
    <t>sportovní příprava sekce</t>
  </si>
  <si>
    <r>
      <t>*</t>
    </r>
    <r>
      <rPr>
        <b/>
        <sz val="11"/>
        <color indexed="8"/>
        <rFont val="Calibr  "/>
        <charset val="238"/>
      </rPr>
      <t xml:space="preserve"> </t>
    </r>
    <r>
      <rPr>
        <sz val="11"/>
        <color indexed="8"/>
        <rFont val="Calibr  "/>
        <charset val="238"/>
      </rPr>
      <t>tento formulář vyplňuje odpovědná osoba a podá jej ke schválení před uzavřením smlouvy/podáním závazné objednávky bez provedení výběrového řízení</t>
    </r>
  </si>
  <si>
    <t>Hradí</t>
  </si>
  <si>
    <t>stravné (náhrady)</t>
  </si>
  <si>
    <t>měna</t>
  </si>
  <si>
    <t>regenerace</t>
  </si>
  <si>
    <t>CSV Olymp</t>
  </si>
  <si>
    <t>ASC Dukla</t>
  </si>
  <si>
    <t>ČAS - Repre</t>
  </si>
  <si>
    <t>ČAS - VSCM</t>
  </si>
  <si>
    <t>ČAS - SCM</t>
  </si>
  <si>
    <t>VSC Victoria</t>
  </si>
  <si>
    <t>Vlastní prostředky</t>
  </si>
  <si>
    <t>jiné</t>
  </si>
  <si>
    <t>1 Dana Zátopková</t>
  </si>
  <si>
    <t>(Praha-Faro- Praha 1.1. - 1.2.)</t>
  </si>
  <si>
    <t>2  Imrich Bugár + trenér</t>
  </si>
  <si>
    <t xml:space="preserve">(Praha - Faro - Praha 1.1. - 5.1.) </t>
  </si>
  <si>
    <t xml:space="preserve">2  Imrich Bugár </t>
  </si>
  <si>
    <t>1.1. - 1.2.  2026</t>
  </si>
  <si>
    <t xml:space="preserve">Jméno a Příjmení </t>
  </si>
  <si>
    <t>Letuška (ASIANA)</t>
  </si>
  <si>
    <t>online@letuska.cz</t>
  </si>
  <si>
    <t>1.1. - 1.2. 2026</t>
  </si>
  <si>
    <t>1.1. - 5.1. 2026</t>
  </si>
  <si>
    <t>balíky s oštěpy</t>
  </si>
  <si>
    <t xml:space="preserve">transfer z letiště </t>
  </si>
  <si>
    <t xml:space="preserve">zajištuje ubytovatel </t>
  </si>
  <si>
    <t xml:space="preserve">vstup stadion atletka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</si>
</sst>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64" formatCode="[$-405]General"/>
    <numFmt numFmtId="165" formatCode="_-* #,##0.00\ [$€-1]_-;\-* #,##0.00\ [$€-1]_-;_-* &quot;-&quot;??\ [$€-1]_-;_-@_-"/>
  </numFmts>
  <fonts count="19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theme="1"/>
      <name val="Calibr  "/>
      <charset val="238"/>
    </font>
    <font>
      <b/>
      <sz val="11"/>
      <color theme="1"/>
      <name val="Calibr  "/>
      <charset val="238"/>
    </font>
    <font>
      <b/>
      <sz val="11"/>
      <color indexed="8"/>
      <name val="Calibr  "/>
      <charset val="238"/>
    </font>
    <font>
      <sz val="11"/>
      <color indexed="8"/>
      <name val="Calibr  "/>
      <charset val="238"/>
    </font>
    <font>
      <sz val="11"/>
      <color rgb="FF000000"/>
      <name val="Calibr  "/>
      <charset val="238"/>
    </font>
    <font>
      <b/>
      <i/>
      <sz val="11"/>
      <color theme="1"/>
      <name val="Calibr  "/>
      <charset val="238"/>
    </font>
    <font>
      <i/>
      <u/>
      <sz val="11"/>
      <color theme="10"/>
      <name val="Calibr  "/>
      <charset val="238"/>
    </font>
    <font>
      <i/>
      <sz val="11"/>
      <color theme="1"/>
      <name val="Calibr  "/>
      <charset val="238"/>
    </font>
    <font>
      <u/>
      <sz val="11"/>
      <color theme="10"/>
      <name val="Calibr  "/>
      <charset val="238"/>
    </font>
    <font>
      <b/>
      <sz val="10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164" fontId="4" fillId="0" borderId="0"/>
    <xf numFmtId="0" fontId="5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1" fillId="0" borderId="0"/>
  </cellStyleXfs>
  <cellXfs count="157">
    <xf numFmtId="0" fontId="0" fillId="0" borderId="0" xfId="0"/>
    <xf numFmtId="0" fontId="3" fillId="0" borderId="1" xfId="0" applyFont="1" applyBorder="1" applyAlignment="1">
      <alignment vertical="center" wrapText="1"/>
    </xf>
    <xf numFmtId="0" fontId="0" fillId="0" borderId="1" xfId="0" applyBorder="1"/>
    <xf numFmtId="0" fontId="3" fillId="0" borderId="0" xfId="0" applyFont="1"/>
    <xf numFmtId="0" fontId="0" fillId="0" borderId="0" xfId="0" applyAlignment="1">
      <alignment wrapText="1"/>
    </xf>
    <xf numFmtId="0" fontId="3" fillId="0" borderId="7" xfId="0" applyFont="1" applyBorder="1" applyAlignment="1">
      <alignment vertical="center" wrapText="1"/>
    </xf>
    <xf numFmtId="0" fontId="3" fillId="0" borderId="7" xfId="0" applyFont="1" applyBorder="1"/>
    <xf numFmtId="0" fontId="3" fillId="0" borderId="7" xfId="0" applyFont="1" applyBorder="1" applyAlignment="1">
      <alignment vertical="center"/>
    </xf>
    <xf numFmtId="0" fontId="6" fillId="0" borderId="0" xfId="0" applyFont="1" applyAlignment="1">
      <alignment horizontal="left"/>
    </xf>
    <xf numFmtId="0" fontId="6" fillId="0" borderId="0" xfId="0" applyFont="1"/>
    <xf numFmtId="0" fontId="3" fillId="0" borderId="10" xfId="0" applyFont="1" applyBorder="1" applyAlignment="1">
      <alignment horizontal="left" vertical="center" wrapText="1"/>
    </xf>
    <xf numFmtId="0" fontId="0" fillId="0" borderId="17" xfId="0" applyBorder="1"/>
    <xf numFmtId="0" fontId="2" fillId="0" borderId="9" xfId="3" applyNumberFormat="1" applyFont="1" applyBorder="1" applyAlignment="1">
      <alignment wrapText="1"/>
    </xf>
    <xf numFmtId="0" fontId="2" fillId="0" borderId="20" xfId="3" applyNumberFormat="1" applyFont="1" applyBorder="1" applyAlignment="1">
      <alignment wrapText="1"/>
    </xf>
    <xf numFmtId="0" fontId="0" fillId="0" borderId="24" xfId="0" applyBorder="1"/>
    <xf numFmtId="0" fontId="0" fillId="0" borderId="31" xfId="0" applyBorder="1"/>
    <xf numFmtId="0" fontId="3" fillId="0" borderId="2" xfId="0" applyFont="1" applyBorder="1"/>
    <xf numFmtId="0" fontId="3" fillId="0" borderId="1" xfId="0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3" fillId="2" borderId="8" xfId="0" applyFont="1" applyFill="1" applyBorder="1" applyAlignment="1">
      <alignment wrapText="1"/>
    </xf>
    <xf numFmtId="0" fontId="2" fillId="0" borderId="34" xfId="3" applyNumberFormat="1" applyFont="1" applyBorder="1" applyAlignment="1">
      <alignment wrapText="1"/>
    </xf>
    <xf numFmtId="0" fontId="3" fillId="0" borderId="6" xfId="0" applyFont="1" applyBorder="1" applyAlignment="1">
      <alignment horizontal="left" vertical="center" wrapText="1"/>
    </xf>
    <xf numFmtId="0" fontId="0" fillId="0" borderId="29" xfId="0" applyBorder="1"/>
    <xf numFmtId="0" fontId="0" fillId="0" borderId="27" xfId="0" applyBorder="1"/>
    <xf numFmtId="0" fontId="0" fillId="0" borderId="8" xfId="0" applyBorder="1"/>
    <xf numFmtId="0" fontId="0" fillId="0" borderId="18" xfId="0" applyBorder="1"/>
    <xf numFmtId="44" fontId="0" fillId="0" borderId="9" xfId="3" applyFont="1" applyBorder="1" applyAlignment="1">
      <alignment horizontal="right"/>
    </xf>
    <xf numFmtId="165" fontId="0" fillId="0" borderId="9" xfId="0" applyNumberFormat="1" applyBorder="1" applyAlignment="1">
      <alignment horizontal="right"/>
    </xf>
    <xf numFmtId="0" fontId="3" fillId="0" borderId="11" xfId="0" applyFont="1" applyBorder="1"/>
    <xf numFmtId="2" fontId="0" fillId="0" borderId="20" xfId="0" applyNumberFormat="1" applyBorder="1" applyAlignment="1">
      <alignment horizontal="right"/>
    </xf>
    <xf numFmtId="0" fontId="3" fillId="0" borderId="11" xfId="0" applyFont="1" applyBorder="1" applyAlignment="1">
      <alignment vertical="center"/>
    </xf>
    <xf numFmtId="0" fontId="0" fillId="0" borderId="28" xfId="0" applyBorder="1"/>
    <xf numFmtId="0" fontId="3" fillId="4" borderId="33" xfId="0" applyFont="1" applyFill="1" applyBorder="1" applyAlignment="1">
      <alignment wrapText="1"/>
    </xf>
    <xf numFmtId="0" fontId="3" fillId="4" borderId="18" xfId="0" applyFont="1" applyFill="1" applyBorder="1" applyAlignment="1">
      <alignment wrapText="1"/>
    </xf>
    <xf numFmtId="0" fontId="7" fillId="0" borderId="0" xfId="0" applyFont="1"/>
    <xf numFmtId="0" fontId="8" fillId="0" borderId="22" xfId="0" applyFont="1" applyBorder="1" applyAlignment="1">
      <alignment vertical="center"/>
    </xf>
    <xf numFmtId="0" fontId="7" fillId="0" borderId="17" xfId="0" applyFont="1" applyBorder="1"/>
    <xf numFmtId="0" fontId="8" fillId="0" borderId="0" xfId="0" applyFont="1" applyAlignment="1">
      <alignment vertical="center"/>
    </xf>
    <xf numFmtId="0" fontId="8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7" fillId="0" borderId="1" xfId="0" applyFont="1" applyBorder="1"/>
    <xf numFmtId="0" fontId="11" fillId="0" borderId="0" xfId="0" applyFont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7" fillId="0" borderId="33" xfId="0" applyFont="1" applyBorder="1"/>
    <xf numFmtId="0" fontId="8" fillId="0" borderId="18" xfId="0" applyFont="1" applyBorder="1" applyAlignment="1">
      <alignment vertical="center" wrapText="1"/>
    </xf>
    <xf numFmtId="0" fontId="7" fillId="0" borderId="7" xfId="0" applyFont="1" applyBorder="1" applyAlignment="1">
      <alignment vertical="center" wrapText="1"/>
    </xf>
    <xf numFmtId="0" fontId="7" fillId="0" borderId="9" xfId="0" applyFont="1" applyBorder="1"/>
    <xf numFmtId="0" fontId="7" fillId="0" borderId="11" xfId="0" applyFont="1" applyBorder="1" applyAlignment="1">
      <alignment vertical="center" wrapText="1"/>
    </xf>
    <xf numFmtId="0" fontId="7" fillId="0" borderId="20" xfId="0" applyFont="1" applyBorder="1"/>
    <xf numFmtId="0" fontId="8" fillId="0" borderId="2" xfId="0" applyFont="1" applyBorder="1" applyAlignment="1">
      <alignment vertical="center" wrapText="1"/>
    </xf>
    <xf numFmtId="0" fontId="11" fillId="0" borderId="2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14" fillId="0" borderId="0" xfId="0" applyFont="1" applyAlignment="1">
      <alignment horizontal="left"/>
    </xf>
    <xf numFmtId="0" fontId="8" fillId="0" borderId="6" xfId="0" applyFont="1" applyBorder="1" applyAlignment="1">
      <alignment vertical="center"/>
    </xf>
    <xf numFmtId="0" fontId="7" fillId="0" borderId="21" xfId="0" applyFont="1" applyBorder="1"/>
    <xf numFmtId="0" fontId="7" fillId="0" borderId="22" xfId="0" applyFont="1" applyBorder="1"/>
    <xf numFmtId="0" fontId="11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6" xfId="0" applyFont="1" applyBorder="1" applyAlignment="1">
      <alignment vertical="center"/>
    </xf>
    <xf numFmtId="14" fontId="7" fillId="3" borderId="21" xfId="0" applyNumberFormat="1" applyFont="1" applyFill="1" applyBorder="1"/>
    <xf numFmtId="0" fontId="7" fillId="0" borderId="22" xfId="0" applyFont="1" applyBorder="1" applyAlignment="1">
      <alignment vertical="center"/>
    </xf>
    <xf numFmtId="0" fontId="7" fillId="3" borderId="17" xfId="0" applyFont="1" applyFill="1" applyBorder="1"/>
    <xf numFmtId="0" fontId="7" fillId="0" borderId="3" xfId="0" applyFont="1" applyBorder="1"/>
    <xf numFmtId="0" fontId="7" fillId="0" borderId="14" xfId="0" applyFont="1" applyBorder="1"/>
    <xf numFmtId="0" fontId="7" fillId="0" borderId="0" xfId="0" applyFont="1" applyAlignment="1">
      <alignment horizontal="left"/>
    </xf>
    <xf numFmtId="0" fontId="7" fillId="0" borderId="0" xfId="0" applyFont="1" applyAlignment="1">
      <alignment wrapText="1"/>
    </xf>
    <xf numFmtId="0" fontId="7" fillId="0" borderId="26" xfId="0" applyFont="1" applyBorder="1" applyAlignment="1">
      <alignment horizontal="left" vertical="center" wrapText="1"/>
    </xf>
    <xf numFmtId="0" fontId="12" fillId="0" borderId="0" xfId="0" applyFont="1" applyAlignment="1">
      <alignment vertical="center"/>
    </xf>
    <xf numFmtId="0" fontId="13" fillId="0" borderId="0" xfId="2" applyFont="1" applyBorder="1" applyAlignment="1">
      <alignment vertical="center"/>
    </xf>
    <xf numFmtId="0" fontId="14" fillId="0" borderId="0" xfId="0" applyFont="1" applyAlignment="1">
      <alignment vertical="center"/>
    </xf>
    <xf numFmtId="0" fontId="13" fillId="0" borderId="22" xfId="2" applyFont="1" applyBorder="1" applyAlignment="1">
      <alignment vertical="center"/>
    </xf>
    <xf numFmtId="0" fontId="14" fillId="0" borderId="22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7" fillId="0" borderId="30" xfId="0" applyFont="1" applyBorder="1"/>
    <xf numFmtId="0" fontId="7" fillId="0" borderId="29" xfId="0" applyFont="1" applyBorder="1"/>
    <xf numFmtId="0" fontId="7" fillId="0" borderId="22" xfId="0" applyFont="1" applyBorder="1" applyAlignment="1">
      <alignment vertical="center" wrapText="1"/>
    </xf>
    <xf numFmtId="0" fontId="7" fillId="3" borderId="0" xfId="0" applyFont="1" applyFill="1"/>
    <xf numFmtId="0" fontId="7" fillId="4" borderId="16" xfId="0" applyFont="1" applyFill="1" applyBorder="1"/>
    <xf numFmtId="0" fontId="0" fillId="3" borderId="10" xfId="0" applyFill="1" applyBorder="1" applyAlignment="1" applyProtection="1">
      <alignment horizontal="left" wrapText="1"/>
      <protection locked="0"/>
    </xf>
    <xf numFmtId="0" fontId="0" fillId="3" borderId="2" xfId="0" applyFill="1" applyBorder="1" applyAlignment="1" applyProtection="1">
      <alignment wrapText="1"/>
      <protection locked="0"/>
    </xf>
    <xf numFmtId="0" fontId="0" fillId="3" borderId="2" xfId="0" applyFill="1" applyBorder="1" applyProtection="1">
      <protection locked="0"/>
    </xf>
    <xf numFmtId="0" fontId="2" fillId="3" borderId="2" xfId="3" applyNumberFormat="1" applyFont="1" applyFill="1" applyBorder="1" applyAlignment="1" applyProtection="1">
      <alignment wrapText="1"/>
      <protection locked="0"/>
    </xf>
    <xf numFmtId="0" fontId="0" fillId="3" borderId="7" xfId="0" applyFill="1" applyBorder="1" applyAlignment="1" applyProtection="1">
      <alignment horizontal="left" wrapText="1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0" fillId="3" borderId="1" xfId="0" applyFill="1" applyBorder="1" applyProtection="1">
      <protection locked="0"/>
    </xf>
    <xf numFmtId="0" fontId="2" fillId="3" borderId="1" xfId="3" applyNumberFormat="1" applyFont="1" applyFill="1" applyBorder="1" applyAlignment="1" applyProtection="1">
      <alignment wrapText="1"/>
      <protection locked="0"/>
    </xf>
    <xf numFmtId="0" fontId="2" fillId="3" borderId="1" xfId="3" applyNumberFormat="1" applyFont="1" applyFill="1" applyBorder="1" applyAlignment="1" applyProtection="1">
      <protection locked="0"/>
    </xf>
    <xf numFmtId="0" fontId="0" fillId="3" borderId="11" xfId="0" applyFill="1" applyBorder="1" applyAlignment="1" applyProtection="1">
      <alignment horizontal="left" wrapText="1"/>
      <protection locked="0"/>
    </xf>
    <xf numFmtId="0" fontId="0" fillId="3" borderId="26" xfId="0" applyFill="1" applyBorder="1" applyAlignment="1" applyProtection="1">
      <alignment wrapText="1"/>
      <protection locked="0"/>
    </xf>
    <xf numFmtId="0" fontId="0" fillId="3" borderId="26" xfId="0" applyFill="1" applyBorder="1" applyProtection="1">
      <protection locked="0"/>
    </xf>
    <xf numFmtId="0" fontId="2" fillId="3" borderId="26" xfId="3" applyNumberFormat="1" applyFont="1" applyFill="1" applyBorder="1" applyAlignment="1" applyProtection="1">
      <alignment wrapText="1"/>
      <protection locked="0"/>
    </xf>
    <xf numFmtId="0" fontId="16" fillId="0" borderId="26" xfId="0" applyFont="1" applyBorder="1" applyAlignment="1">
      <alignment horizontal="center" vertical="top" wrapText="1"/>
    </xf>
    <xf numFmtId="0" fontId="16" fillId="0" borderId="26" xfId="0" applyFont="1" applyBorder="1" applyAlignment="1">
      <alignment wrapText="1"/>
    </xf>
    <xf numFmtId="0" fontId="16" fillId="0" borderId="11" xfId="0" applyFont="1" applyBorder="1" applyAlignment="1">
      <alignment wrapText="1"/>
    </xf>
    <xf numFmtId="0" fontId="16" fillId="0" borderId="20" xfId="0" applyFont="1" applyBorder="1" applyAlignment="1">
      <alignment wrapText="1"/>
    </xf>
    <xf numFmtId="0" fontId="0" fillId="3" borderId="8" xfId="0" applyFill="1" applyBorder="1" applyAlignment="1" applyProtection="1">
      <alignment horizontal="left" wrapText="1"/>
      <protection locked="0"/>
    </xf>
    <xf numFmtId="0" fontId="0" fillId="3" borderId="33" xfId="0" applyFill="1" applyBorder="1" applyAlignment="1" applyProtection="1">
      <alignment wrapText="1"/>
      <protection locked="0"/>
    </xf>
    <xf numFmtId="0" fontId="0" fillId="3" borderId="33" xfId="0" applyFill="1" applyBorder="1" applyProtection="1">
      <protection locked="0"/>
    </xf>
    <xf numFmtId="0" fontId="2" fillId="3" borderId="33" xfId="3" applyNumberFormat="1" applyFont="1" applyFill="1" applyBorder="1" applyAlignment="1" applyProtection="1">
      <alignment wrapText="1"/>
      <protection locked="0"/>
    </xf>
    <xf numFmtId="0" fontId="2" fillId="0" borderId="18" xfId="3" applyNumberFormat="1" applyFont="1" applyBorder="1" applyAlignment="1">
      <alignment wrapText="1"/>
    </xf>
    <xf numFmtId="0" fontId="0" fillId="3" borderId="36" xfId="0" applyFill="1" applyBorder="1" applyAlignment="1" applyProtection="1">
      <alignment wrapText="1"/>
      <protection locked="0"/>
    </xf>
    <xf numFmtId="0" fontId="3" fillId="0" borderId="33" xfId="0" applyFont="1" applyBorder="1" applyAlignment="1">
      <alignment wrapText="1"/>
    </xf>
    <xf numFmtId="0" fontId="16" fillId="0" borderId="11" xfId="0" applyFont="1" applyBorder="1"/>
    <xf numFmtId="0" fontId="16" fillId="0" borderId="26" xfId="0" applyFont="1" applyBorder="1"/>
    <xf numFmtId="0" fontId="16" fillId="0" borderId="20" xfId="0" applyFont="1" applyBorder="1"/>
    <xf numFmtId="0" fontId="7" fillId="0" borderId="2" xfId="0" applyFont="1" applyBorder="1" applyAlignment="1">
      <alignment horizontal="left" vertical="center" wrapText="1"/>
    </xf>
    <xf numFmtId="0" fontId="8" fillId="0" borderId="12" xfId="0" applyFont="1" applyBorder="1" applyAlignment="1">
      <alignment vertical="center" wrapText="1"/>
    </xf>
    <xf numFmtId="0" fontId="11" fillId="0" borderId="32" xfId="0" applyFont="1" applyBorder="1" applyAlignment="1">
      <alignment vertical="center" wrapText="1"/>
    </xf>
    <xf numFmtId="0" fontId="11" fillId="0" borderId="15" xfId="0" applyFont="1" applyBorder="1" applyAlignment="1">
      <alignment vertical="center" wrapText="1"/>
    </xf>
    <xf numFmtId="0" fontId="7" fillId="0" borderId="24" xfId="0" applyFont="1" applyBorder="1" applyAlignment="1">
      <alignment horizontal="left" vertical="center" wrapText="1"/>
    </xf>
    <xf numFmtId="0" fontId="7" fillId="3" borderId="2" xfId="0" applyFont="1" applyFill="1" applyBorder="1" applyAlignment="1">
      <alignment horizontal="left" vertical="center" wrapText="1"/>
    </xf>
    <xf numFmtId="44" fontId="11" fillId="0" borderId="32" xfId="0" applyNumberFormat="1" applyFont="1" applyBorder="1" applyAlignment="1">
      <alignment vertical="center" wrapText="1"/>
    </xf>
    <xf numFmtId="44" fontId="11" fillId="0" borderId="15" xfId="0" applyNumberFormat="1" applyFont="1" applyBorder="1" applyAlignment="1">
      <alignment vertical="center" wrapText="1"/>
    </xf>
    <xf numFmtId="0" fontId="0" fillId="3" borderId="1" xfId="3" applyNumberFormat="1" applyFont="1" applyFill="1" applyBorder="1" applyAlignment="1" applyProtection="1">
      <alignment wrapText="1"/>
      <protection locked="0"/>
    </xf>
    <xf numFmtId="0" fontId="0" fillId="3" borderId="27" xfId="0" applyFill="1" applyBorder="1" applyAlignment="1" applyProtection="1">
      <alignment horizontal="left"/>
      <protection locked="0"/>
    </xf>
    <xf numFmtId="0" fontId="0" fillId="3" borderId="35" xfId="0" applyFill="1" applyBorder="1" applyAlignment="1" applyProtection="1">
      <alignment horizontal="left"/>
      <protection locked="0"/>
    </xf>
    <xf numFmtId="0" fontId="0" fillId="3" borderId="25" xfId="0" applyFill="1" applyBorder="1" applyAlignment="1" applyProtection="1">
      <alignment horizontal="left"/>
      <protection locked="0"/>
    </xf>
    <xf numFmtId="0" fontId="5" fillId="3" borderId="1" xfId="2" applyNumberFormat="1" applyFill="1" applyBorder="1" applyAlignment="1" applyProtection="1">
      <alignment horizontal="left"/>
      <protection locked="0"/>
    </xf>
    <xf numFmtId="0" fontId="0" fillId="3" borderId="9" xfId="0" applyFill="1" applyBorder="1" applyAlignment="1" applyProtection="1">
      <alignment horizontal="left"/>
      <protection locked="0"/>
    </xf>
    <xf numFmtId="0" fontId="0" fillId="3" borderId="1" xfId="0" applyFill="1" applyBorder="1" applyAlignment="1" applyProtection="1">
      <alignment horizontal="left" wrapText="1"/>
      <protection locked="0"/>
    </xf>
    <xf numFmtId="0" fontId="0" fillId="3" borderId="9" xfId="0" applyFill="1" applyBorder="1" applyAlignment="1" applyProtection="1">
      <alignment horizontal="left" wrapText="1"/>
      <protection locked="0"/>
    </xf>
    <xf numFmtId="0" fontId="3" fillId="3" borderId="33" xfId="0" applyFont="1" applyFill="1" applyBorder="1" applyAlignment="1" applyProtection="1">
      <alignment horizontal="left" wrapText="1"/>
      <protection locked="0"/>
    </xf>
    <xf numFmtId="0" fontId="5" fillId="3" borderId="33" xfId="2" applyNumberFormat="1" applyFill="1" applyBorder="1" applyAlignment="1" applyProtection="1">
      <alignment horizontal="left"/>
      <protection locked="0"/>
    </xf>
    <xf numFmtId="0" fontId="0" fillId="3" borderId="18" xfId="0" applyFill="1" applyBorder="1" applyAlignment="1" applyProtection="1">
      <alignment horizontal="left"/>
      <protection locked="0"/>
    </xf>
    <xf numFmtId="0" fontId="3" fillId="0" borderId="12" xfId="0" applyFont="1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0" fillId="3" borderId="2" xfId="0" applyFill="1" applyBorder="1" applyAlignment="1" applyProtection="1">
      <alignment horizontal="left"/>
      <protection locked="0"/>
    </xf>
    <xf numFmtId="0" fontId="0" fillId="3" borderId="1" xfId="0" applyFill="1" applyBorder="1" applyAlignment="1" applyProtection="1">
      <alignment horizontal="left"/>
      <protection locked="0"/>
    </xf>
    <xf numFmtId="0" fontId="0" fillId="3" borderId="2" xfId="0" applyFill="1" applyBorder="1" applyAlignment="1" applyProtection="1">
      <alignment horizontal="center"/>
      <protection locked="0"/>
    </xf>
    <xf numFmtId="0" fontId="0" fillId="3" borderId="34" xfId="0" applyFill="1" applyBorder="1" applyAlignment="1" applyProtection="1">
      <alignment horizontal="center"/>
      <protection locked="0"/>
    </xf>
    <xf numFmtId="0" fontId="0" fillId="3" borderId="26" xfId="0" applyFill="1" applyBorder="1" applyAlignment="1" applyProtection="1">
      <alignment horizontal="left"/>
      <protection locked="0"/>
    </xf>
    <xf numFmtId="0" fontId="8" fillId="0" borderId="4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30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5" fillId="0" borderId="0" xfId="2" applyFont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7" fillId="0" borderId="22" xfId="3" applyNumberFormat="1" applyFont="1" applyBorder="1" applyAlignment="1">
      <alignment horizontal="left" vertical="center"/>
    </xf>
    <xf numFmtId="0" fontId="7" fillId="0" borderId="0" xfId="3" applyNumberFormat="1" applyFont="1" applyBorder="1" applyAlignment="1">
      <alignment horizontal="left" vertical="center"/>
    </xf>
    <xf numFmtId="0" fontId="7" fillId="0" borderId="17" xfId="3" applyNumberFormat="1" applyFont="1" applyBorder="1" applyAlignment="1">
      <alignment horizontal="left" vertical="center"/>
    </xf>
    <xf numFmtId="49" fontId="7" fillId="0" borderId="1" xfId="0" applyNumberFormat="1" applyFont="1" applyBorder="1" applyAlignment="1">
      <alignment horizontal="left" vertical="center" wrapText="1"/>
    </xf>
    <xf numFmtId="0" fontId="7" fillId="0" borderId="30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3" borderId="19" xfId="0" applyFont="1" applyFill="1" applyBorder="1" applyAlignment="1">
      <alignment horizontal="center"/>
    </xf>
    <xf numFmtId="0" fontId="7" fillId="3" borderId="23" xfId="0" applyFont="1" applyFill="1" applyBorder="1" applyAlignment="1">
      <alignment horizontal="center"/>
    </xf>
  </cellXfs>
  <cellStyles count="5">
    <cellStyle name="Excel Built-in Normal" xfId="1" xr:uid="{0C0874A0-80E8-4171-96B5-6FD5D51DD560}"/>
    <cellStyle name="Hypertextový odkaz" xfId="2" builtinId="8"/>
    <cellStyle name="Měna" xfId="3" builtinId="4"/>
    <cellStyle name="Normální" xfId="0" builtinId="0"/>
    <cellStyle name="Normální 2" xfId="4" xr:uid="{5C5F26A8-4ACD-483C-8D55-C9CB152DFCB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otel@seznam.cz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B6029-4F89-4999-A041-7287A1912A6C}">
  <dimension ref="A1:G56"/>
  <sheetViews>
    <sheetView tabSelected="1" view="pageLayout" zoomScaleNormal="100" workbookViewId="0">
      <selection activeCell="B2" sqref="B2:D2"/>
    </sheetView>
  </sheetViews>
  <sheetFormatPr defaultRowHeight="15"/>
  <cols>
    <col min="1" max="1" width="25.28515625" customWidth="1"/>
    <col min="2" max="2" width="21.140625" customWidth="1"/>
    <col min="3" max="3" width="13.140625" customWidth="1"/>
    <col min="4" max="4" width="5" customWidth="1"/>
    <col min="5" max="5" width="10" customWidth="1"/>
    <col min="6" max="6" width="6" customWidth="1"/>
    <col min="7" max="7" width="15.7109375" customWidth="1"/>
  </cols>
  <sheetData>
    <row r="1" spans="1:7" ht="15.75" thickBot="1">
      <c r="A1" s="125" t="s">
        <v>106</v>
      </c>
      <c r="B1" s="126"/>
      <c r="C1" s="126"/>
      <c r="D1" s="126"/>
      <c r="E1" s="126"/>
      <c r="F1" s="126"/>
      <c r="G1" s="127"/>
    </row>
    <row r="2" spans="1:7">
      <c r="A2" s="10" t="s">
        <v>35</v>
      </c>
      <c r="B2" s="128" t="s">
        <v>58</v>
      </c>
      <c r="C2" s="128"/>
      <c r="D2" s="128"/>
      <c r="E2" s="16" t="s">
        <v>91</v>
      </c>
      <c r="F2" s="130" t="s">
        <v>131</v>
      </c>
      <c r="G2" s="131"/>
    </row>
    <row r="3" spans="1:7" ht="15.75" thickBot="1">
      <c r="A3" s="5" t="s">
        <v>0</v>
      </c>
      <c r="B3" s="129" t="s">
        <v>94</v>
      </c>
      <c r="C3" s="129"/>
      <c r="D3" s="129"/>
      <c r="E3" s="2"/>
      <c r="F3" s="14"/>
      <c r="G3" s="15"/>
    </row>
    <row r="4" spans="1:7">
      <c r="A4" s="6" t="s">
        <v>83</v>
      </c>
      <c r="B4" s="129" t="s">
        <v>130</v>
      </c>
      <c r="C4" s="129"/>
      <c r="D4" s="129"/>
      <c r="E4" s="23"/>
      <c r="F4" s="24" t="s">
        <v>2</v>
      </c>
      <c r="G4" s="25"/>
    </row>
    <row r="5" spans="1:7">
      <c r="A5" s="6" t="s">
        <v>25</v>
      </c>
      <c r="B5" s="129">
        <v>1</v>
      </c>
      <c r="C5" s="129"/>
      <c r="D5" s="129"/>
      <c r="E5" s="23"/>
      <c r="F5" s="7" t="s">
        <v>96</v>
      </c>
      <c r="G5" s="26">
        <f>SUMIFS(G12:G19, D12:D19, "CZK")+SUMIFS(G24:G31, D24:D31, "CZK")+SUMIFS(G36:G43, D36:D43, "CZK")+SUMIFS(G49:G56, D49:D56, "CZK")</f>
        <v>13000</v>
      </c>
    </row>
    <row r="6" spans="1:7">
      <c r="A6" s="7" t="s">
        <v>24</v>
      </c>
      <c r="B6" s="129">
        <v>1</v>
      </c>
      <c r="C6" s="129"/>
      <c r="D6" s="129"/>
      <c r="E6" s="23"/>
      <c r="F6" s="7" t="s">
        <v>97</v>
      </c>
      <c r="G6" s="27">
        <f>SUMIFS(G12:G19, D12:D19, "EUR")+SUMIFS(G24:G31, D24:D31, "EUR")+SUMIFS(G36:G43, D36:D43, "EUR")+SUMIFS(G49:G56, D49:D56, "EUR")</f>
        <v>3059</v>
      </c>
    </row>
    <row r="7" spans="1:7" ht="15.75" thickBot="1">
      <c r="A7" s="30" t="s">
        <v>26</v>
      </c>
      <c r="B7" s="132">
        <v>0</v>
      </c>
      <c r="C7" s="132"/>
      <c r="D7" s="132"/>
      <c r="E7" s="31"/>
      <c r="F7" s="28" t="s">
        <v>99</v>
      </c>
      <c r="G7" s="29">
        <f>SUMIFS(G13:G20, D13:D20, "jiná")</f>
        <v>0</v>
      </c>
    </row>
    <row r="8" spans="1:7" ht="15.75" thickBot="1">
      <c r="A8" s="21"/>
      <c r="B8" s="22"/>
      <c r="C8" s="22"/>
      <c r="D8" s="22"/>
      <c r="E8" s="22"/>
      <c r="G8" s="11"/>
    </row>
    <row r="9" spans="1:7" ht="16.149999999999999" customHeight="1">
      <c r="A9" s="19" t="s">
        <v>31</v>
      </c>
      <c r="B9" s="122" t="s">
        <v>101</v>
      </c>
      <c r="C9" s="122"/>
      <c r="D9" s="122"/>
      <c r="E9" s="102" t="s">
        <v>30</v>
      </c>
      <c r="F9" s="123" t="s">
        <v>133</v>
      </c>
      <c r="G9" s="124"/>
    </row>
    <row r="10" spans="1:7">
      <c r="A10" s="5" t="s">
        <v>23</v>
      </c>
      <c r="B10" s="120" t="s">
        <v>132</v>
      </c>
      <c r="C10" s="120"/>
      <c r="D10" s="120"/>
      <c r="E10" s="1" t="s">
        <v>107</v>
      </c>
      <c r="F10" s="120">
        <v>49704362</v>
      </c>
      <c r="G10" s="121"/>
    </row>
    <row r="11" spans="1:7" s="4" customFormat="1" ht="15.6" customHeight="1" thickBot="1">
      <c r="A11" s="94" t="s">
        <v>108</v>
      </c>
      <c r="B11" s="93" t="s">
        <v>27</v>
      </c>
      <c r="C11" s="93" t="s">
        <v>113</v>
      </c>
      <c r="D11" s="93" t="s">
        <v>95</v>
      </c>
      <c r="E11" s="93" t="s">
        <v>109</v>
      </c>
      <c r="F11" s="92" t="s">
        <v>28</v>
      </c>
      <c r="G11" s="95" t="s">
        <v>2</v>
      </c>
    </row>
    <row r="12" spans="1:7" ht="30">
      <c r="A12" s="96" t="s">
        <v>125</v>
      </c>
      <c r="B12" s="97" t="s">
        <v>126</v>
      </c>
      <c r="C12" s="97" t="s">
        <v>119</v>
      </c>
      <c r="D12" s="98" t="s">
        <v>96</v>
      </c>
      <c r="E12" s="99">
        <v>6000</v>
      </c>
      <c r="F12" s="99">
        <v>1</v>
      </c>
      <c r="G12" s="100">
        <f>E12*F12</f>
        <v>6000</v>
      </c>
    </row>
    <row r="13" spans="1:7" ht="30">
      <c r="A13" s="83" t="s">
        <v>129</v>
      </c>
      <c r="B13" s="84" t="s">
        <v>128</v>
      </c>
      <c r="C13" s="80" t="s">
        <v>118</v>
      </c>
      <c r="D13" s="85" t="s">
        <v>96</v>
      </c>
      <c r="E13" s="86">
        <v>5000</v>
      </c>
      <c r="F13" s="86">
        <v>1</v>
      </c>
      <c r="G13" s="12">
        <f t="shared" ref="G13:G19" si="0">E13*F13</f>
        <v>5000</v>
      </c>
    </row>
    <row r="14" spans="1:7">
      <c r="A14" s="83">
        <v>3</v>
      </c>
      <c r="B14" s="84" t="s">
        <v>136</v>
      </c>
      <c r="C14" s="80" t="s">
        <v>119</v>
      </c>
      <c r="D14" s="85" t="s">
        <v>96</v>
      </c>
      <c r="E14" s="86">
        <v>2000</v>
      </c>
      <c r="F14" s="86">
        <v>1</v>
      </c>
      <c r="G14" s="12">
        <f t="shared" si="0"/>
        <v>2000</v>
      </c>
    </row>
    <row r="15" spans="1:7">
      <c r="A15" s="83">
        <v>4</v>
      </c>
      <c r="B15" s="84"/>
      <c r="C15" s="80"/>
      <c r="D15" s="85" t="s">
        <v>96</v>
      </c>
      <c r="E15" s="87"/>
      <c r="F15" s="86"/>
      <c r="G15" s="12">
        <f t="shared" si="0"/>
        <v>0</v>
      </c>
    </row>
    <row r="16" spans="1:7">
      <c r="A16" s="83">
        <v>5</v>
      </c>
      <c r="B16" s="84"/>
      <c r="C16" s="80"/>
      <c r="D16" s="85" t="s">
        <v>96</v>
      </c>
      <c r="E16" s="86"/>
      <c r="F16" s="86"/>
      <c r="G16" s="12">
        <f t="shared" si="0"/>
        <v>0</v>
      </c>
    </row>
    <row r="17" spans="1:7">
      <c r="A17" s="83">
        <v>6</v>
      </c>
      <c r="B17" s="84"/>
      <c r="C17" s="80"/>
      <c r="D17" s="85" t="s">
        <v>96</v>
      </c>
      <c r="E17" s="86"/>
      <c r="F17" s="86"/>
      <c r="G17" s="12">
        <f t="shared" si="0"/>
        <v>0</v>
      </c>
    </row>
    <row r="18" spans="1:7">
      <c r="A18" s="83">
        <v>7</v>
      </c>
      <c r="B18" s="84"/>
      <c r="C18" s="80"/>
      <c r="D18" s="85" t="s">
        <v>96</v>
      </c>
      <c r="E18" s="114"/>
      <c r="F18" s="86"/>
      <c r="G18" s="12">
        <f t="shared" si="0"/>
        <v>0</v>
      </c>
    </row>
    <row r="19" spans="1:7" ht="15.75" thickBot="1">
      <c r="A19" s="88">
        <v>8</v>
      </c>
      <c r="B19" s="89"/>
      <c r="C19" s="101"/>
      <c r="D19" s="90" t="s">
        <v>96</v>
      </c>
      <c r="E19" s="91"/>
      <c r="F19" s="91"/>
      <c r="G19" s="13">
        <f t="shared" si="0"/>
        <v>0</v>
      </c>
    </row>
    <row r="20" spans="1:7" ht="15.75" thickBot="1"/>
    <row r="21" spans="1:7" ht="30">
      <c r="A21" s="19" t="s">
        <v>33</v>
      </c>
      <c r="B21" s="122" t="s">
        <v>110</v>
      </c>
      <c r="C21" s="122"/>
      <c r="D21" s="122"/>
      <c r="E21" s="17" t="s">
        <v>30</v>
      </c>
      <c r="F21" s="118" t="s">
        <v>32</v>
      </c>
      <c r="G21" s="119"/>
    </row>
    <row r="22" spans="1:7">
      <c r="A22" s="5" t="s">
        <v>34</v>
      </c>
      <c r="B22" s="120" t="s">
        <v>105</v>
      </c>
      <c r="C22" s="120"/>
      <c r="D22" s="120"/>
      <c r="E22" s="1" t="s">
        <v>107</v>
      </c>
      <c r="F22" s="120">
        <v>124563</v>
      </c>
      <c r="G22" s="121"/>
    </row>
    <row r="23" spans="1:7" ht="16.899999999999999" customHeight="1" thickBot="1">
      <c r="A23" s="94" t="s">
        <v>108</v>
      </c>
      <c r="B23" s="93" t="s">
        <v>27</v>
      </c>
      <c r="C23" s="93" t="s">
        <v>113</v>
      </c>
      <c r="D23" s="93" t="s">
        <v>95</v>
      </c>
      <c r="E23" s="93" t="s">
        <v>109</v>
      </c>
      <c r="F23" s="93" t="s">
        <v>28</v>
      </c>
      <c r="G23" s="95" t="s">
        <v>2</v>
      </c>
    </row>
    <row r="24" spans="1:7">
      <c r="A24" s="79" t="s">
        <v>125</v>
      </c>
      <c r="B24" s="80" t="s">
        <v>134</v>
      </c>
      <c r="C24" s="97" t="s">
        <v>119</v>
      </c>
      <c r="D24" s="81" t="s">
        <v>97</v>
      </c>
      <c r="E24" s="82">
        <v>77</v>
      </c>
      <c r="F24" s="82">
        <v>32</v>
      </c>
      <c r="G24" s="20">
        <f>E24*F24</f>
        <v>2464</v>
      </c>
    </row>
    <row r="25" spans="1:7">
      <c r="A25" s="83" t="s">
        <v>127</v>
      </c>
      <c r="B25" s="84" t="s">
        <v>135</v>
      </c>
      <c r="C25" s="80" t="s">
        <v>118</v>
      </c>
      <c r="D25" s="85" t="s">
        <v>97</v>
      </c>
      <c r="E25" s="86">
        <v>77</v>
      </c>
      <c r="F25" s="86">
        <v>5</v>
      </c>
      <c r="G25" s="12">
        <f t="shared" ref="G25:G31" si="1">E25*F25</f>
        <v>385</v>
      </c>
    </row>
    <row r="26" spans="1:7">
      <c r="A26" s="83">
        <v>3</v>
      </c>
      <c r="B26" s="84"/>
      <c r="C26" s="80"/>
      <c r="D26" s="85" t="s">
        <v>96</v>
      </c>
      <c r="E26" s="86"/>
      <c r="F26" s="86"/>
      <c r="G26" s="12">
        <f t="shared" si="1"/>
        <v>0</v>
      </c>
    </row>
    <row r="27" spans="1:7">
      <c r="A27" s="83">
        <v>4</v>
      </c>
      <c r="B27" s="84"/>
      <c r="C27" s="80"/>
      <c r="D27" s="85" t="s">
        <v>96</v>
      </c>
      <c r="E27" s="87"/>
      <c r="F27" s="86"/>
      <c r="G27" s="12">
        <f t="shared" si="1"/>
        <v>0</v>
      </c>
    </row>
    <row r="28" spans="1:7">
      <c r="A28" s="83">
        <v>5</v>
      </c>
      <c r="B28" s="84"/>
      <c r="C28" s="80"/>
      <c r="D28" s="85" t="s">
        <v>96</v>
      </c>
      <c r="E28" s="86"/>
      <c r="F28" s="86"/>
      <c r="G28" s="12">
        <f t="shared" si="1"/>
        <v>0</v>
      </c>
    </row>
    <row r="29" spans="1:7">
      <c r="A29" s="83">
        <v>6</v>
      </c>
      <c r="B29" s="84"/>
      <c r="C29" s="80"/>
      <c r="D29" s="85" t="s">
        <v>96</v>
      </c>
      <c r="E29" s="86"/>
      <c r="F29" s="86"/>
      <c r="G29" s="12">
        <f t="shared" si="1"/>
        <v>0</v>
      </c>
    </row>
    <row r="30" spans="1:7">
      <c r="A30" s="83">
        <v>7</v>
      </c>
      <c r="B30" s="84"/>
      <c r="C30" s="80"/>
      <c r="D30" s="85" t="s">
        <v>96</v>
      </c>
      <c r="E30" s="86"/>
      <c r="F30" s="86"/>
      <c r="G30" s="12">
        <f t="shared" si="1"/>
        <v>0</v>
      </c>
    </row>
    <row r="31" spans="1:7" ht="15.75" thickBot="1">
      <c r="A31" s="88">
        <v>8</v>
      </c>
      <c r="B31" s="89"/>
      <c r="C31" s="101"/>
      <c r="D31" s="90" t="s">
        <v>96</v>
      </c>
      <c r="E31" s="91"/>
      <c r="F31" s="91"/>
      <c r="G31" s="13">
        <f t="shared" si="1"/>
        <v>0</v>
      </c>
    </row>
    <row r="32" spans="1:7" ht="15.75" thickBot="1"/>
    <row r="33" spans="1:7" ht="30">
      <c r="A33" s="19" t="s">
        <v>69</v>
      </c>
      <c r="B33" s="122" t="s">
        <v>124</v>
      </c>
      <c r="C33" s="122"/>
      <c r="D33" s="122"/>
      <c r="E33" s="102" t="s">
        <v>30</v>
      </c>
      <c r="F33" s="123"/>
      <c r="G33" s="124"/>
    </row>
    <row r="34" spans="1:7">
      <c r="A34" s="5" t="s">
        <v>70</v>
      </c>
      <c r="B34" s="120"/>
      <c r="C34" s="120"/>
      <c r="D34" s="120"/>
      <c r="E34" s="1" t="s">
        <v>107</v>
      </c>
      <c r="F34" s="120"/>
      <c r="G34" s="121"/>
    </row>
    <row r="35" spans="1:7" ht="15.75" thickBot="1">
      <c r="A35" s="103" t="s">
        <v>108</v>
      </c>
      <c r="B35" s="104" t="s">
        <v>27</v>
      </c>
      <c r="C35" s="93" t="s">
        <v>113</v>
      </c>
      <c r="D35" s="104" t="s">
        <v>95</v>
      </c>
      <c r="E35" s="104" t="s">
        <v>109</v>
      </c>
      <c r="F35" s="104" t="s">
        <v>28</v>
      </c>
      <c r="G35" s="105" t="s">
        <v>2</v>
      </c>
    </row>
    <row r="36" spans="1:7">
      <c r="A36" s="79" t="s">
        <v>137</v>
      </c>
      <c r="B36" s="80" t="s">
        <v>138</v>
      </c>
      <c r="C36" s="97" t="s">
        <v>119</v>
      </c>
      <c r="D36" s="81" t="s">
        <v>97</v>
      </c>
      <c r="E36" s="82">
        <v>25</v>
      </c>
      <c r="F36" s="82">
        <v>2</v>
      </c>
      <c r="G36" s="20">
        <f>E36*F36</f>
        <v>50</v>
      </c>
    </row>
    <row r="37" spans="1:7">
      <c r="A37" s="83" t="s">
        <v>139</v>
      </c>
      <c r="B37" s="84" t="s">
        <v>138</v>
      </c>
      <c r="C37" s="80" t="s">
        <v>120</v>
      </c>
      <c r="D37" s="85" t="s">
        <v>97</v>
      </c>
      <c r="E37" s="86">
        <v>5</v>
      </c>
      <c r="F37" s="86">
        <v>32</v>
      </c>
      <c r="G37" s="12">
        <f t="shared" ref="G37:G43" si="2">E37*F37</f>
        <v>160</v>
      </c>
    </row>
    <row r="38" spans="1:7">
      <c r="A38" s="83">
        <v>3</v>
      </c>
      <c r="B38" s="84"/>
      <c r="C38" s="80"/>
      <c r="D38" s="85" t="s">
        <v>96</v>
      </c>
      <c r="E38" s="86"/>
      <c r="F38" s="86"/>
      <c r="G38" s="12">
        <f t="shared" si="2"/>
        <v>0</v>
      </c>
    </row>
    <row r="39" spans="1:7">
      <c r="A39" s="83">
        <v>4</v>
      </c>
      <c r="B39" s="84"/>
      <c r="C39" s="80"/>
      <c r="D39" s="85" t="s">
        <v>96</v>
      </c>
      <c r="E39" s="87"/>
      <c r="F39" s="86"/>
      <c r="G39" s="12">
        <f t="shared" si="2"/>
        <v>0</v>
      </c>
    </row>
    <row r="40" spans="1:7">
      <c r="A40" s="83">
        <v>5</v>
      </c>
      <c r="B40" s="84"/>
      <c r="C40" s="80"/>
      <c r="D40" s="85" t="s">
        <v>96</v>
      </c>
      <c r="E40" s="86"/>
      <c r="F40" s="86"/>
      <c r="G40" s="12">
        <f t="shared" si="2"/>
        <v>0</v>
      </c>
    </row>
    <row r="41" spans="1:7">
      <c r="A41" s="83">
        <v>6</v>
      </c>
      <c r="B41" s="84"/>
      <c r="C41" s="80"/>
      <c r="D41" s="85" t="s">
        <v>96</v>
      </c>
      <c r="E41" s="86"/>
      <c r="F41" s="86"/>
      <c r="G41" s="12">
        <f t="shared" si="2"/>
        <v>0</v>
      </c>
    </row>
    <row r="42" spans="1:7">
      <c r="A42" s="83">
        <v>7</v>
      </c>
      <c r="B42" s="84"/>
      <c r="C42" s="80"/>
      <c r="D42" s="85" t="s">
        <v>96</v>
      </c>
      <c r="E42" s="86"/>
      <c r="F42" s="86"/>
      <c r="G42" s="12">
        <f t="shared" si="2"/>
        <v>0</v>
      </c>
    </row>
    <row r="43" spans="1:7" ht="15.75" thickBot="1">
      <c r="A43" s="88">
        <v>8</v>
      </c>
      <c r="B43" s="89"/>
      <c r="C43" s="101"/>
      <c r="D43" s="90" t="s">
        <v>96</v>
      </c>
      <c r="E43" s="91"/>
      <c r="F43" s="91"/>
      <c r="G43" s="13">
        <f t="shared" si="2"/>
        <v>0</v>
      </c>
    </row>
    <row r="44" spans="1:7" ht="15.75" thickBot="1"/>
    <row r="45" spans="1:7">
      <c r="A45" s="19" t="s">
        <v>92</v>
      </c>
      <c r="B45" s="122"/>
      <c r="C45" s="122"/>
      <c r="D45" s="122"/>
      <c r="E45" s="32"/>
      <c r="F45" s="32"/>
      <c r="G45" s="33"/>
    </row>
    <row r="46" spans="1:7" ht="30">
      <c r="A46" s="18" t="s">
        <v>29</v>
      </c>
      <c r="B46" s="115" t="s">
        <v>88</v>
      </c>
      <c r="C46" s="116"/>
      <c r="D46" s="117"/>
      <c r="E46" s="17" t="s">
        <v>30</v>
      </c>
      <c r="F46" s="118"/>
      <c r="G46" s="119"/>
    </row>
    <row r="47" spans="1:7">
      <c r="A47" s="5" t="s">
        <v>93</v>
      </c>
      <c r="B47" s="120"/>
      <c r="C47" s="120"/>
      <c r="D47" s="120"/>
      <c r="E47" s="1" t="s">
        <v>107</v>
      </c>
      <c r="F47" s="120"/>
      <c r="G47" s="121"/>
    </row>
    <row r="48" spans="1:7" ht="15.75" thickBot="1">
      <c r="A48" s="103" t="s">
        <v>108</v>
      </c>
      <c r="B48" s="104" t="s">
        <v>27</v>
      </c>
      <c r="C48" s="93" t="s">
        <v>113</v>
      </c>
      <c r="D48" s="104" t="s">
        <v>95</v>
      </c>
      <c r="E48" s="104" t="s">
        <v>109</v>
      </c>
      <c r="F48" s="104" t="s">
        <v>28</v>
      </c>
      <c r="G48" s="105" t="s">
        <v>2</v>
      </c>
    </row>
    <row r="49" spans="1:7">
      <c r="A49" s="79"/>
      <c r="B49" s="80"/>
      <c r="C49" s="97" t="s">
        <v>119</v>
      </c>
      <c r="D49" s="81" t="s">
        <v>97</v>
      </c>
      <c r="E49" s="82"/>
      <c r="F49" s="82"/>
      <c r="G49" s="20">
        <f>E49*F49</f>
        <v>0</v>
      </c>
    </row>
    <row r="50" spans="1:7">
      <c r="A50" s="83">
        <v>2</v>
      </c>
      <c r="B50" s="84"/>
      <c r="C50" s="80"/>
      <c r="D50" s="85" t="s">
        <v>96</v>
      </c>
      <c r="E50" s="86"/>
      <c r="F50" s="86"/>
      <c r="G50" s="12">
        <f t="shared" ref="G50:G56" si="3">E50*F50</f>
        <v>0</v>
      </c>
    </row>
    <row r="51" spans="1:7">
      <c r="A51" s="83">
        <v>3</v>
      </c>
      <c r="B51" s="84"/>
      <c r="C51" s="80"/>
      <c r="D51" s="85" t="s">
        <v>96</v>
      </c>
      <c r="E51" s="86"/>
      <c r="F51" s="86"/>
      <c r="G51" s="12">
        <f t="shared" si="3"/>
        <v>0</v>
      </c>
    </row>
    <row r="52" spans="1:7">
      <c r="A52" s="83">
        <v>4</v>
      </c>
      <c r="B52" s="84"/>
      <c r="C52" s="80"/>
      <c r="D52" s="85" t="s">
        <v>96</v>
      </c>
      <c r="E52" s="87"/>
      <c r="F52" s="86"/>
      <c r="G52" s="12">
        <f t="shared" si="3"/>
        <v>0</v>
      </c>
    </row>
    <row r="53" spans="1:7">
      <c r="A53" s="83">
        <v>5</v>
      </c>
      <c r="B53" s="84"/>
      <c r="C53" s="80"/>
      <c r="D53" s="85" t="s">
        <v>96</v>
      </c>
      <c r="E53" s="86"/>
      <c r="F53" s="86"/>
      <c r="G53" s="12">
        <f t="shared" si="3"/>
        <v>0</v>
      </c>
    </row>
    <row r="54" spans="1:7">
      <c r="A54" s="83">
        <v>6</v>
      </c>
      <c r="B54" s="84"/>
      <c r="C54" s="80"/>
      <c r="D54" s="85" t="s">
        <v>96</v>
      </c>
      <c r="E54" s="86"/>
      <c r="F54" s="86"/>
      <c r="G54" s="12">
        <f t="shared" si="3"/>
        <v>0</v>
      </c>
    </row>
    <row r="55" spans="1:7">
      <c r="A55" s="83">
        <v>7</v>
      </c>
      <c r="B55" s="84"/>
      <c r="C55" s="80"/>
      <c r="D55" s="85" t="s">
        <v>96</v>
      </c>
      <c r="E55" s="86"/>
      <c r="F55" s="86"/>
      <c r="G55" s="12">
        <f t="shared" si="3"/>
        <v>0</v>
      </c>
    </row>
    <row r="56" spans="1:7" ht="15.75" thickBot="1">
      <c r="A56" s="88">
        <v>8</v>
      </c>
      <c r="B56" s="89"/>
      <c r="C56" s="101"/>
      <c r="D56" s="90" t="s">
        <v>96</v>
      </c>
      <c r="E56" s="91"/>
      <c r="F56" s="91"/>
      <c r="G56" s="13">
        <f t="shared" si="3"/>
        <v>0</v>
      </c>
    </row>
  </sheetData>
  <sheetProtection algorithmName="SHA-512" hashValue="MdHDCdVPObZgiSCsEctAzITkdpUrCm+6QrHbqpS64RB2T93qJanbXpPVkEGYXk/mLYheknfE4nxrJyVCYVjQ+g==" saltValue="wQmGE0Fa697eiYokFITqYQ==" spinCount="100000" sheet="1" objects="1" scenarios="1"/>
  <mergeCells count="25">
    <mergeCell ref="A1:G1"/>
    <mergeCell ref="F9:G9"/>
    <mergeCell ref="B9:D9"/>
    <mergeCell ref="B2:D2"/>
    <mergeCell ref="B4:D4"/>
    <mergeCell ref="B3:D3"/>
    <mergeCell ref="F2:G2"/>
    <mergeCell ref="B5:D5"/>
    <mergeCell ref="B6:D6"/>
    <mergeCell ref="B7:D7"/>
    <mergeCell ref="B21:D21"/>
    <mergeCell ref="B22:D22"/>
    <mergeCell ref="B45:D45"/>
    <mergeCell ref="B10:D10"/>
    <mergeCell ref="F10:G10"/>
    <mergeCell ref="F22:G22"/>
    <mergeCell ref="F21:G21"/>
    <mergeCell ref="B33:D33"/>
    <mergeCell ref="F33:G33"/>
    <mergeCell ref="B46:D46"/>
    <mergeCell ref="F46:G46"/>
    <mergeCell ref="B47:D47"/>
    <mergeCell ref="F47:G47"/>
    <mergeCell ref="F34:G34"/>
    <mergeCell ref="B34:D34"/>
  </mergeCells>
  <hyperlinks>
    <hyperlink ref="F21" r:id="rId1" xr:uid="{AE24D7F0-05B3-46C1-90C1-0B865BCB6632}"/>
  </hyperlinks>
  <pageMargins left="0.25" right="0.25" top="0.75" bottom="0.75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D22F91E1-0041-4DBC-9A7C-5A846EF90E96}">
          <x14:formula1>
            <xm:f>Zdroj!$N$2:$N$4</xm:f>
          </x14:formula1>
          <xm:sqref>D12:D19 D24:D31 D36:D43 D49:D56</xm:sqref>
        </x14:dataValidation>
        <x14:dataValidation type="list" allowBlank="1" showInputMessage="1" showErrorMessage="1" xr:uid="{49E6C7AC-A3E5-4390-9DCC-2EEF9CE22B42}">
          <x14:formula1>
            <xm:f>Zdroj!$L$2:$L$6</xm:f>
          </x14:formula1>
          <xm:sqref>B46:D46</xm:sqref>
        </x14:dataValidation>
        <x14:dataValidation type="list" allowBlank="1" showInputMessage="1" showErrorMessage="1" xr:uid="{CB1549CC-71E7-47E7-9D17-C411FFC1BF9E}">
          <x14:formula1>
            <xm:f>Zdroj!$E$2:$E$16</xm:f>
          </x14:formula1>
          <xm:sqref>B2:D2</xm:sqref>
        </x14:dataValidation>
        <x14:dataValidation type="list" allowBlank="1" showInputMessage="1" showErrorMessage="1" xr:uid="{B9ED2D9C-AC51-418C-972F-27B73A0E301F}">
          <x14:formula1>
            <xm:f>Zdroj!$P$3:$P$14</xm:f>
          </x14:formula1>
          <xm:sqref>B9:D9 B33:D33 B21:D21 B45:D45</xm:sqref>
        </x14:dataValidation>
        <x14:dataValidation type="list" allowBlank="1" showInputMessage="1" showErrorMessage="1" xr:uid="{B4B8A560-2CA5-4707-BE3F-07D7DC5A24CB}">
          <x14:formula1>
            <xm:f>Zdroj!$R$2:$R$10</xm:f>
          </x14:formula1>
          <xm:sqref>C49:C56 C24:C31 C36:C43 C12:C19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318C2-2827-4F10-82D8-B5AC96BE3337}">
  <dimension ref="A1:C67"/>
  <sheetViews>
    <sheetView view="pageLayout" zoomScaleNormal="100" workbookViewId="0">
      <selection activeCell="A4" sqref="A4:C4"/>
    </sheetView>
  </sheetViews>
  <sheetFormatPr defaultColWidth="8.85546875" defaultRowHeight="14.25"/>
  <cols>
    <col min="1" max="1" width="30.140625" style="34" customWidth="1"/>
    <col min="2" max="2" width="40.7109375" style="34" customWidth="1"/>
    <col min="3" max="3" width="23" style="34" customWidth="1"/>
    <col min="4" max="16384" width="8.85546875" style="34"/>
  </cols>
  <sheetData>
    <row r="1" spans="1:3" ht="15.75" thickBot="1">
      <c r="A1" s="133" t="s">
        <v>4</v>
      </c>
      <c r="B1" s="134"/>
      <c r="C1" s="135"/>
    </row>
    <row r="2" spans="1:3">
      <c r="A2" s="136" t="s">
        <v>5</v>
      </c>
      <c r="B2" s="137"/>
      <c r="C2" s="138"/>
    </row>
    <row r="3" spans="1:3" ht="15">
      <c r="A3" s="35"/>
      <c r="C3" s="36"/>
    </row>
    <row r="4" spans="1:3" ht="28.9" customHeight="1" thickBot="1">
      <c r="A4" s="141" t="s">
        <v>112</v>
      </c>
      <c r="B4" s="142"/>
      <c r="C4" s="143"/>
    </row>
    <row r="5" spans="1:3" ht="15">
      <c r="A5" s="37"/>
    </row>
    <row r="6" spans="1:3" ht="15">
      <c r="A6" s="38" t="s">
        <v>81</v>
      </c>
      <c r="B6" s="144" t="s">
        <v>7</v>
      </c>
      <c r="C6" s="144"/>
    </row>
    <row r="7" spans="1:3" ht="14.45" customHeight="1">
      <c r="A7" s="39" t="s">
        <v>1</v>
      </c>
      <c r="B7" s="152" t="s">
        <v>22</v>
      </c>
      <c r="C7" s="152"/>
    </row>
    <row r="8" spans="1:3" ht="37.15" customHeight="1">
      <c r="A8" s="38" t="s">
        <v>8</v>
      </c>
      <c r="B8" s="139"/>
      <c r="C8" s="140"/>
    </row>
    <row r="9" spans="1:3" ht="14.45" customHeight="1">
      <c r="A9" s="40" t="s">
        <v>111</v>
      </c>
      <c r="B9" s="40" t="str">
        <f>'Návrh 2026'!B2</f>
        <v>vrhy a hody</v>
      </c>
      <c r="C9" s="41"/>
    </row>
    <row r="10" spans="1:3">
      <c r="A10" s="40" t="s">
        <v>98</v>
      </c>
      <c r="B10" s="40" t="str">
        <f>'Návrh 2026'!B9</f>
        <v>doprava</v>
      </c>
      <c r="C10" s="41"/>
    </row>
    <row r="11" spans="1:3" ht="15" thickBot="1">
      <c r="A11" s="42"/>
      <c r="B11" s="42"/>
      <c r="C11" s="42"/>
    </row>
    <row r="12" spans="1:3" ht="15">
      <c r="A12" s="43" t="s">
        <v>9</v>
      </c>
      <c r="B12" s="44"/>
      <c r="C12" s="45"/>
    </row>
    <row r="13" spans="1:3">
      <c r="A13" s="46" t="s">
        <v>6</v>
      </c>
      <c r="B13" s="40" t="str">
        <f>'Návrh 2026'!B10</f>
        <v>Letuška (ASIANA)</v>
      </c>
      <c r="C13" s="47"/>
    </row>
    <row r="14" spans="1:3" ht="15" thickBot="1">
      <c r="A14" s="48" t="s">
        <v>1</v>
      </c>
      <c r="B14" s="67">
        <f>'Návrh 2026'!F10</f>
        <v>49704362</v>
      </c>
      <c r="C14" s="49"/>
    </row>
    <row r="15" spans="1:3" ht="15">
      <c r="A15" s="50" t="s">
        <v>73</v>
      </c>
      <c r="B15" s="51"/>
      <c r="C15" s="51"/>
    </row>
    <row r="16" spans="1:3">
      <c r="A16" s="52" t="str">
        <f>IF(OR('Návrh 2026'!C12="ČAS - Repre",'Návrh 2026'!C12="ČAS - VSCM",'Návrh 2026'!C12="ČAS - SCM"),'Návrh 2026'!A12,"")</f>
        <v>1 Dana Zátopková</v>
      </c>
      <c r="B16" s="52" t="str">
        <f>IF(OR('Návrh 2026'!C12="ČAS - Repre",'Návrh 2026'!C12="ČAS - VSCM",'Návrh 2026'!C12="ČAS - SCM"),'Návrh 2026'!B12,"")</f>
        <v>(Praha-Faro- Praha 1.1. - 1.2.)</v>
      </c>
      <c r="C16" s="40">
        <f>IF(LEN(B16)&gt;0,'Návrh 2026'!E12,"")</f>
        <v>6000</v>
      </c>
    </row>
    <row r="17" spans="1:3">
      <c r="A17" s="52" t="str">
        <f>IF(OR('Návrh 2026'!C13="ČAS - Repre",'Návrh 2026'!C13="ČAS - VSCM",'Návrh 2026'!C13="ČAS - SCM"),'Návrh 2026'!A13,"")</f>
        <v/>
      </c>
      <c r="B17" s="52" t="str">
        <f>IF(OR('Návrh 2026'!C13="ČAS - Repre",'Návrh 2026'!C13="ČAS - VSCM",'Návrh 2026'!C13="ČAS - SCM"),'Návrh 2026'!B13,"")</f>
        <v/>
      </c>
      <c r="C17" s="40" t="str">
        <f>IF(LEN(B17)&gt;0,'Návrh 2026'!E13,"")</f>
        <v/>
      </c>
    </row>
    <row r="18" spans="1:3">
      <c r="A18" s="52">
        <f>IF(OR('Návrh 2026'!C14="ČAS - Repre",'Návrh 2026'!C14="ČAS - VSCM",'Návrh 2026'!C14="ČAS - SCM"),'Návrh 2026'!A14,"")</f>
        <v>3</v>
      </c>
      <c r="B18" s="52" t="str">
        <f>IF(OR('Návrh 2026'!C14="ČAS - Repre",'Návrh 2026'!C14="ČAS - VSCM",'Návrh 2026'!C14="ČAS - SCM"),'Návrh 2026'!B14,"")</f>
        <v>balíky s oštěpy</v>
      </c>
      <c r="C18" s="40">
        <f>IF(LEN(B18)&gt;0,'Návrh 2026'!E14,"")</f>
        <v>2000</v>
      </c>
    </row>
    <row r="19" spans="1:3">
      <c r="A19" s="52" t="str">
        <f>IF(OR('Návrh 2026'!C15="ČAS - Repre",'Návrh 2026'!C15="ČAS - VSCM",'Návrh 2026'!C15="ČAS - SCM"),'Návrh 2026'!A15,"")</f>
        <v/>
      </c>
      <c r="B19" s="52" t="str">
        <f>IF(OR('Návrh 2026'!C15="ČAS - Repre",'Návrh 2026'!C15="ČAS - VSCM",'Návrh 2026'!C15="ČAS - SCM"),'Návrh 2026'!B15,"")</f>
        <v/>
      </c>
      <c r="C19" s="40" t="str">
        <f>IF(LEN(B19)&gt;0,'Návrh 2026'!E15,"")</f>
        <v/>
      </c>
    </row>
    <row r="20" spans="1:3">
      <c r="A20" s="52" t="str">
        <f>IF(OR('Návrh 2026'!C16="ČAS - Repre",'Návrh 2026'!C16="ČAS - VSCM",'Návrh 2026'!C16="ČAS - SCM"),'Návrh 2026'!A16,"")</f>
        <v/>
      </c>
      <c r="B20" s="52" t="str">
        <f>IF(OR('Návrh 2026'!C16="ČAS - Repre",'Návrh 2026'!C16="ČAS - VSCM",'Návrh 2026'!C16="ČAS - SCM"),'Návrh 2026'!B16,"")</f>
        <v/>
      </c>
      <c r="C20" s="40" t="str">
        <f>IF(LEN(B20)&gt;0,'Návrh 2026'!E16,"")</f>
        <v/>
      </c>
    </row>
    <row r="21" spans="1:3">
      <c r="A21" s="52" t="str">
        <f>IF(OR('Návrh 2026'!C17="ČAS - Repre",'Návrh 2026'!C17="ČAS - VSCM",'Návrh 2026'!C17="ČAS - SCM"),'Návrh 2026'!A17,"")</f>
        <v/>
      </c>
      <c r="B21" s="52" t="str">
        <f>IF(OR('Návrh 2026'!C17="ČAS - Repre",'Návrh 2026'!C17="ČAS - VSCM",'Návrh 2026'!C17="ČAS - SCM"),'Návrh 2026'!B17,"")</f>
        <v/>
      </c>
      <c r="C21" s="40" t="str">
        <f>IF(LEN(B21)&gt;0,'Návrh 2026'!E17,"")</f>
        <v/>
      </c>
    </row>
    <row r="22" spans="1:3">
      <c r="A22" s="52" t="str">
        <f>IF(OR('Návrh 2026'!C18="ČAS - Repre",'Návrh 2026'!C18="ČAS - VSCM",'Návrh 2026'!C18="ČAS - SCM"),'Návrh 2026'!A18,"")</f>
        <v/>
      </c>
      <c r="B22" s="52" t="str">
        <f>IF(OR('Návrh 2026'!C18="ČAS - Repre",'Návrh 2026'!C18="ČAS - VSCM",'Návrh 2026'!C18="ČAS - SCM"),'Návrh 2026'!B18,"")</f>
        <v/>
      </c>
      <c r="C22" s="40" t="str">
        <f>IF(LEN(B22)&gt;0,'Návrh 2026'!E18,"")</f>
        <v/>
      </c>
    </row>
    <row r="23" spans="1:3" ht="15" thickBot="1">
      <c r="A23" s="110" t="str">
        <f>IF(OR('Návrh 2026'!C19="ČAS - Repre",'Návrh 2026'!C19="ČAS - VSCM",'Návrh 2026'!C19="ČAS - SCM"),'Návrh 2026'!A19,"")</f>
        <v/>
      </c>
      <c r="B23" s="110" t="str">
        <f>IF(OR('Návrh 2026'!C19="ČAS - Repre",'Návrh 2026'!C19="ČAS - VSCM",'Návrh 2026'!C19="ČAS - SCM"),'Návrh 2026'!B19,"")</f>
        <v/>
      </c>
      <c r="C23" s="40" t="str">
        <f>IF(LEN(B23)&gt;0,'Návrh 2026'!E19,"")</f>
        <v/>
      </c>
    </row>
    <row r="24" spans="1:3" ht="15.75" thickBot="1">
      <c r="A24" s="107" t="s">
        <v>74</v>
      </c>
      <c r="B24" s="108"/>
      <c r="C24" s="109">
        <f>SUMIF('Návrh 2026'!C12:C19,"ČAS - Repre",'Návrh 2026'!G12:G19)+SUMIF('Návrh 2026'!C12:C19,"ČAS - VSCM",'Návrh 2026'!G12:G19)+SUMIF('Návrh 2026'!C12:C19,"ČAS - SCM",'Návrh 2026'!G12:G19)</f>
        <v>8000</v>
      </c>
    </row>
    <row r="25" spans="1:3" ht="15">
      <c r="A25" s="50" t="s">
        <v>11</v>
      </c>
      <c r="B25" s="111" t="s">
        <v>77</v>
      </c>
      <c r="C25" s="111"/>
    </row>
    <row r="26" spans="1:3" ht="15" thickBot="1"/>
    <row r="27" spans="1:3" ht="28.9" customHeight="1" thickBot="1">
      <c r="A27" s="146" t="s">
        <v>82</v>
      </c>
      <c r="B27" s="147"/>
      <c r="C27" s="148"/>
    </row>
    <row r="28" spans="1:3">
      <c r="A28" s="149" t="s">
        <v>12</v>
      </c>
      <c r="B28" s="150"/>
      <c r="C28" s="151"/>
    </row>
    <row r="29" spans="1:3">
      <c r="A29" s="136"/>
      <c r="B29" s="137"/>
      <c r="C29" s="138"/>
    </row>
    <row r="30" spans="1:3">
      <c r="A30" s="72" t="s">
        <v>42</v>
      </c>
      <c r="B30" s="68"/>
      <c r="C30" s="36"/>
    </row>
    <row r="31" spans="1:3">
      <c r="A31" s="71" t="s">
        <v>47</v>
      </c>
      <c r="B31" s="69"/>
      <c r="C31" s="36"/>
    </row>
    <row r="32" spans="1:3">
      <c r="A32" s="72" t="s">
        <v>43</v>
      </c>
      <c r="B32" s="70"/>
      <c r="C32" s="36"/>
    </row>
    <row r="33" spans="1:3">
      <c r="A33" s="72" t="s">
        <v>44</v>
      </c>
      <c r="B33" s="70"/>
      <c r="C33" s="36"/>
    </row>
    <row r="34" spans="1:3">
      <c r="A34" s="72" t="s">
        <v>45</v>
      </c>
      <c r="B34" s="70"/>
      <c r="C34" s="36"/>
    </row>
    <row r="35" spans="1:3">
      <c r="A35" s="72" t="s">
        <v>46</v>
      </c>
      <c r="B35" s="70"/>
      <c r="C35" s="36"/>
    </row>
    <row r="36" spans="1:3">
      <c r="A36" s="71" t="s">
        <v>13</v>
      </c>
      <c r="B36" s="69"/>
      <c r="C36" s="36"/>
    </row>
    <row r="37" spans="1:3">
      <c r="A37" s="56"/>
      <c r="C37" s="36"/>
    </row>
    <row r="38" spans="1:3" ht="46.15" customHeight="1" thickBot="1">
      <c r="A38" s="73" t="s">
        <v>14</v>
      </c>
      <c r="B38" s="153"/>
      <c r="C38" s="154"/>
    </row>
    <row r="39" spans="1:3" ht="15">
      <c r="A39" s="37"/>
    </row>
    <row r="40" spans="1:3" ht="15" thickBot="1">
      <c r="A40" s="53"/>
    </row>
    <row r="41" spans="1:3" ht="15">
      <c r="A41" s="54" t="s">
        <v>41</v>
      </c>
      <c r="B41" s="75"/>
      <c r="C41" s="55"/>
    </row>
    <row r="42" spans="1:3">
      <c r="A42" s="155" t="s">
        <v>85</v>
      </c>
      <c r="B42" s="156"/>
      <c r="C42" s="36"/>
    </row>
    <row r="43" spans="1:3" ht="37.15" customHeight="1">
      <c r="A43" s="38" t="s">
        <v>15</v>
      </c>
      <c r="B43" s="38"/>
      <c r="C43" s="41"/>
    </row>
    <row r="44" spans="1:3">
      <c r="A44" s="39" t="s">
        <v>16</v>
      </c>
      <c r="B44" s="40"/>
      <c r="C44" s="41"/>
    </row>
    <row r="45" spans="1:3">
      <c r="A45" s="39" t="s">
        <v>17</v>
      </c>
      <c r="B45" s="40"/>
      <c r="C45" s="41"/>
    </row>
    <row r="46" spans="1:3">
      <c r="A46" s="39" t="s">
        <v>10</v>
      </c>
      <c r="B46" s="40"/>
      <c r="C46" s="41"/>
    </row>
    <row r="47" spans="1:3">
      <c r="A47" s="76"/>
      <c r="B47" s="42"/>
      <c r="C47" s="36"/>
    </row>
    <row r="48" spans="1:3">
      <c r="A48" s="39" t="s">
        <v>16</v>
      </c>
      <c r="B48" s="40"/>
      <c r="C48" s="41"/>
    </row>
    <row r="49" spans="1:3">
      <c r="A49" s="39" t="s">
        <v>17</v>
      </c>
      <c r="B49" s="40"/>
      <c r="C49" s="41"/>
    </row>
    <row r="50" spans="1:3">
      <c r="A50" s="39" t="s">
        <v>10</v>
      </c>
      <c r="B50" s="40"/>
      <c r="C50" s="41"/>
    </row>
    <row r="51" spans="1:3">
      <c r="A51" s="76"/>
      <c r="B51" s="42"/>
      <c r="C51" s="36"/>
    </row>
    <row r="52" spans="1:3">
      <c r="A52" s="39" t="s">
        <v>16</v>
      </c>
      <c r="B52" s="40"/>
      <c r="C52" s="41"/>
    </row>
    <row r="53" spans="1:3">
      <c r="A53" s="39" t="s">
        <v>17</v>
      </c>
      <c r="B53" s="40"/>
      <c r="C53" s="41"/>
    </row>
    <row r="54" spans="1:3">
      <c r="A54" s="39" t="s">
        <v>10</v>
      </c>
      <c r="B54" s="40"/>
      <c r="C54" s="41"/>
    </row>
    <row r="55" spans="1:3">
      <c r="A55" s="57"/>
    </row>
    <row r="56" spans="1:3" ht="15" thickBot="1">
      <c r="A56" s="58"/>
    </row>
    <row r="57" spans="1:3">
      <c r="A57" s="59" t="s">
        <v>72</v>
      </c>
      <c r="B57" s="75"/>
      <c r="C57" s="60">
        <f ca="1">TODAY()</f>
        <v>46042</v>
      </c>
    </row>
    <row r="58" spans="1:3">
      <c r="A58" s="61" t="s">
        <v>71</v>
      </c>
      <c r="B58" s="77"/>
      <c r="C58" s="62"/>
    </row>
    <row r="59" spans="1:3">
      <c r="A59" s="61" t="s">
        <v>18</v>
      </c>
      <c r="C59" s="36"/>
    </row>
    <row r="60" spans="1:3">
      <c r="A60" s="61" t="s">
        <v>19</v>
      </c>
      <c r="C60" s="36"/>
    </row>
    <row r="61" spans="1:3" ht="15" thickBot="1">
      <c r="A61" s="63"/>
      <c r="B61" s="74"/>
      <c r="C61" s="64"/>
    </row>
    <row r="63" spans="1:3">
      <c r="A63" s="145" t="s">
        <v>20</v>
      </c>
      <c r="B63" s="145"/>
    </row>
    <row r="64" spans="1:3">
      <c r="A64" s="145" t="s">
        <v>21</v>
      </c>
      <c r="B64" s="145"/>
    </row>
    <row r="65" spans="1:2" ht="43.15" customHeight="1">
      <c r="A65" s="65"/>
      <c r="B65" s="65"/>
    </row>
    <row r="66" spans="1:2">
      <c r="A66" s="66"/>
    </row>
    <row r="67" spans="1:2">
      <c r="A67" s="66"/>
    </row>
  </sheetData>
  <sheetProtection algorithmName="SHA-512" hashValue="UGNAVI1FpNpXnv07TjGWKmjtn6aIVVN3HrUr6DCTLw7WW147t0o528GiKt1JyvjrhxrMF98A31qPNHxFg9gRAg==" saltValue="bLc1M7VLe0RzZBQOrGSjyQ==" spinCount="100000" sheet="1" objects="1" scenarios="1"/>
  <mergeCells count="13">
    <mergeCell ref="A63:B63"/>
    <mergeCell ref="A64:B64"/>
    <mergeCell ref="A27:C27"/>
    <mergeCell ref="A28:C28"/>
    <mergeCell ref="B7:C7"/>
    <mergeCell ref="B38:C38"/>
    <mergeCell ref="A42:B42"/>
    <mergeCell ref="A1:C1"/>
    <mergeCell ref="A2:C2"/>
    <mergeCell ref="B8:C8"/>
    <mergeCell ref="A4:C4"/>
    <mergeCell ref="A29:C29"/>
    <mergeCell ref="B6:C6"/>
  </mergeCells>
  <hyperlinks>
    <hyperlink ref="A31" location="_ftn1" display="_ftn1" xr:uid="{10A495B7-3CC6-4ED7-B3B0-8F6DF1F01586}"/>
    <hyperlink ref="A36" location="_ftn2" display="_ftn2" xr:uid="{24545841-9ACE-48CD-A5F7-8616B6B3B4BD}"/>
    <hyperlink ref="A63" location="_ftnref1" display="_ftnref1" xr:uid="{301F7FFD-2838-40FD-85E8-BCCF1B1B1356}"/>
    <hyperlink ref="A64" location="_ftnref2" display="_ftnref2" xr:uid="{BC7CA0DA-665A-4D37-8911-4E4CDFEBF173}"/>
  </hyperlinks>
  <pageMargins left="0.25" right="0.25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360B203D-F954-45C3-9D89-7846E52132FD}">
          <x14:formula1>
            <xm:f>Zdroj!$G$2:$G$6</xm:f>
          </x14:formula1>
          <xm:sqref>B25</xm:sqref>
        </x14:dataValidation>
        <x14:dataValidation type="list" allowBlank="1" showInputMessage="1" showErrorMessage="1" xr:uid="{C80B7CA8-ECB7-4C4E-908F-DE712760D594}">
          <x14:formula1>
            <xm:f>Zdroj!$I$2:$I$7</xm:f>
          </x14:formula1>
          <xm:sqref>A42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1F544-F637-41DE-BFDC-AF4C92BCEE95}">
  <dimension ref="A1:C67"/>
  <sheetViews>
    <sheetView view="pageLayout" topLeftCell="A2" zoomScaleNormal="100" workbookViewId="0">
      <selection activeCell="C16" sqref="C16"/>
    </sheetView>
  </sheetViews>
  <sheetFormatPr defaultColWidth="8.85546875" defaultRowHeight="14.25"/>
  <cols>
    <col min="1" max="1" width="30.140625" style="34" customWidth="1"/>
    <col min="2" max="2" width="40.7109375" style="34" customWidth="1"/>
    <col min="3" max="3" width="23" style="34" customWidth="1"/>
    <col min="4" max="16384" width="8.85546875" style="34"/>
  </cols>
  <sheetData>
    <row r="1" spans="1:3" ht="15.75" thickBot="1">
      <c r="A1" s="133" t="s">
        <v>4</v>
      </c>
      <c r="B1" s="134"/>
      <c r="C1" s="135"/>
    </row>
    <row r="2" spans="1:3">
      <c r="A2" s="136" t="s">
        <v>5</v>
      </c>
      <c r="B2" s="137"/>
      <c r="C2" s="138"/>
    </row>
    <row r="3" spans="1:3" ht="15">
      <c r="A3" s="35"/>
      <c r="C3" s="36"/>
    </row>
    <row r="4" spans="1:3" ht="28.9" customHeight="1" thickBot="1">
      <c r="A4" s="141" t="s">
        <v>112</v>
      </c>
      <c r="B4" s="142"/>
      <c r="C4" s="143"/>
    </row>
    <row r="5" spans="1:3" ht="15">
      <c r="A5" s="37"/>
    </row>
    <row r="6" spans="1:3" ht="15">
      <c r="A6" s="38" t="s">
        <v>81</v>
      </c>
      <c r="B6" s="144" t="s">
        <v>7</v>
      </c>
      <c r="C6" s="144"/>
    </row>
    <row r="7" spans="1:3" ht="14.45" customHeight="1">
      <c r="A7" s="38" t="s">
        <v>1</v>
      </c>
      <c r="B7" s="152" t="s">
        <v>22</v>
      </c>
      <c r="C7" s="152"/>
    </row>
    <row r="8" spans="1:3" ht="37.15" customHeight="1">
      <c r="A8" s="38" t="s">
        <v>8</v>
      </c>
      <c r="B8" s="139"/>
      <c r="C8" s="140"/>
    </row>
    <row r="9" spans="1:3" ht="14.45" customHeight="1">
      <c r="A9" s="40" t="s">
        <v>111</v>
      </c>
      <c r="B9" s="40" t="str">
        <f>'Návrh 2026'!B2</f>
        <v>vrhy a hody</v>
      </c>
      <c r="C9" s="41"/>
    </row>
    <row r="10" spans="1:3">
      <c r="A10" s="40" t="s">
        <v>98</v>
      </c>
      <c r="B10" s="40" t="str">
        <f>'Návrh 2026'!B21</f>
        <v>ubytování + strava</v>
      </c>
      <c r="C10" s="41"/>
    </row>
    <row r="11" spans="1:3" ht="15" thickBot="1">
      <c r="A11" s="42"/>
      <c r="B11" s="42"/>
      <c r="C11" s="42"/>
    </row>
    <row r="12" spans="1:3" ht="15">
      <c r="A12" s="43" t="s">
        <v>9</v>
      </c>
      <c r="B12" s="44"/>
      <c r="C12" s="45"/>
    </row>
    <row r="13" spans="1:3">
      <c r="A13" s="46" t="s">
        <v>6</v>
      </c>
      <c r="B13" s="40" t="str">
        <f>'Návrh 2026'!B22</f>
        <v>Faro travel</v>
      </c>
      <c r="C13" s="47"/>
    </row>
    <row r="14" spans="1:3" ht="15" thickBot="1">
      <c r="A14" s="48" t="s">
        <v>1</v>
      </c>
      <c r="B14" s="67">
        <f>'Návrh 2026'!F22</f>
        <v>124563</v>
      </c>
      <c r="C14" s="49"/>
    </row>
    <row r="15" spans="1:3" ht="15">
      <c r="A15" s="50" t="s">
        <v>73</v>
      </c>
      <c r="B15" s="51"/>
      <c r="C15" s="51"/>
    </row>
    <row r="16" spans="1:3">
      <c r="A16" s="52" t="str">
        <f>IF(OR('Návrh 2026'!C24="ČAS - Repre",'Návrh 2026'!C24="ČAS - VSCM",'Návrh 2026'!C24="ČAS - SCM"),'Návrh 2026'!A24,"")</f>
        <v>1 Dana Zátopková</v>
      </c>
      <c r="B16" s="52" t="str">
        <f>IF(OR('Návrh 2026'!C24="ČAS - Repre",'Návrh 2026'!C24="ČAS - VSCM",'Návrh 2026'!C24="ČAS - SCM"),'Návrh 2026'!B24,"")</f>
        <v>1.1. - 1.2. 2026</v>
      </c>
      <c r="C16" s="40">
        <f>IF(LEN(B16)&gt;0,'Návrh 2026'!E24,"")</f>
        <v>77</v>
      </c>
    </row>
    <row r="17" spans="1:3">
      <c r="A17" s="52" t="str">
        <f>IF(OR('Návrh 2026'!C25="ČAS - Repre",'Návrh 2026'!C25="ČAS - VSCM",'Návrh 2026'!C25="ČAS - SCM"),'Návrh 2026'!A25,"")</f>
        <v/>
      </c>
      <c r="B17" s="52" t="str">
        <f>IF(OR('Návrh 2026'!C25="ČAS - Repre",'Návrh 2026'!C25="ČAS - VSCM",'Návrh 2026'!C25="ČAS - SCM"),'Návrh 2026'!B25,"")</f>
        <v/>
      </c>
      <c r="C17" s="40" t="str">
        <f>IF(LEN(B17)&gt;0,'Návrh 2026'!E25,"")</f>
        <v/>
      </c>
    </row>
    <row r="18" spans="1:3">
      <c r="A18" s="52" t="str">
        <f>IF(OR('Návrh 2026'!C26="ČAS - Repre",'Návrh 2026'!C26="ČAS - VSCM",'Návrh 2026'!C26="ČAS - SCM"),'Návrh 2026'!A26,"")</f>
        <v/>
      </c>
      <c r="B18" s="52" t="str">
        <f>IF(OR('Návrh 2026'!C26="ČAS - Repre",'Návrh 2026'!C26="ČAS - VSCM",'Návrh 2026'!C26="ČAS - SCM"),'Návrh 2026'!B26,"")</f>
        <v/>
      </c>
      <c r="C18" s="40" t="str">
        <f>IF(LEN(B18)&gt;0,'Návrh 2026'!E26,"")</f>
        <v/>
      </c>
    </row>
    <row r="19" spans="1:3">
      <c r="A19" s="52" t="str">
        <f>IF(OR('Návrh 2026'!C27="ČAS - Repre",'Návrh 2026'!C27="ČAS - VSCM",'Návrh 2026'!C27="ČAS - SCM"),'Návrh 2026'!A27,"")</f>
        <v/>
      </c>
      <c r="B19" s="52" t="str">
        <f>IF(OR('Návrh 2026'!C27="ČAS - Repre",'Návrh 2026'!C27="ČAS - VSCM",'Návrh 2026'!C27="ČAS - SCM"),'Návrh 2026'!B27,"")</f>
        <v/>
      </c>
      <c r="C19" s="40" t="str">
        <f>IF(LEN(B19)&gt;0,'Návrh 2026'!E27,"")</f>
        <v/>
      </c>
    </row>
    <row r="20" spans="1:3">
      <c r="A20" s="52" t="str">
        <f>IF(OR('Návrh 2026'!C28="ČAS - Repre",'Návrh 2026'!C28="ČAS - VSCM",'Návrh 2026'!C28="ČAS - SCM"),'Návrh 2026'!A28,"")</f>
        <v/>
      </c>
      <c r="B20" s="52" t="str">
        <f>IF(OR('Návrh 2026'!C28="ČAS - Repre",'Návrh 2026'!C28="ČAS - VSCM",'Návrh 2026'!C28="ČAS - SCM"),'Návrh 2026'!B28,"")</f>
        <v/>
      </c>
      <c r="C20" s="40" t="str">
        <f>IF(LEN(B20)&gt;0,'Návrh 2026'!E28,"")</f>
        <v/>
      </c>
    </row>
    <row r="21" spans="1:3">
      <c r="A21" s="52" t="str">
        <f>IF(OR('Návrh 2026'!C29="ČAS - Repre",'Návrh 2026'!C29="ČAS - VSCM",'Návrh 2026'!C29="ČAS - SCM"),'Návrh 2026'!A29,"")</f>
        <v/>
      </c>
      <c r="B21" s="52" t="str">
        <f>IF(OR('Návrh 2026'!C29="ČAS - Repre",'Návrh 2026'!C29="ČAS - VSCM",'Návrh 2026'!C29="ČAS - SCM"),'Návrh 2026'!B29,"")</f>
        <v/>
      </c>
      <c r="C21" s="40" t="str">
        <f>IF(LEN(B21)&gt;0,'Návrh 2026'!E29,"")</f>
        <v/>
      </c>
    </row>
    <row r="22" spans="1:3">
      <c r="A22" s="52" t="str">
        <f>IF(OR('Návrh 2026'!C30="ČAS - Repre",'Návrh 2026'!C30="ČAS - VSCM",'Návrh 2026'!C30="ČAS - SCM"),'Návrh 2026'!A30,"")</f>
        <v/>
      </c>
      <c r="B22" s="52" t="str">
        <f>IF(OR('Návrh 2026'!C30="ČAS - Repre",'Návrh 2026'!C30="ČAS - VSCM",'Návrh 2026'!C30="ČAS - SCM"),'Návrh 2026'!B30,"")</f>
        <v/>
      </c>
      <c r="C22" s="40" t="str">
        <f>IF(LEN(B22)&gt;0,'Návrh 2026'!E30,"")</f>
        <v/>
      </c>
    </row>
    <row r="23" spans="1:3" ht="15" thickBot="1">
      <c r="A23" s="110" t="str">
        <f>IF(OR('Návrh 2026'!C31="ČAS - Repre",'Návrh 2026'!C31="ČAS - VSCM",'Návrh 2026'!C31="ČAS - SCM"),'Návrh 2026'!A31,"")</f>
        <v/>
      </c>
      <c r="B23" s="110" t="str">
        <f>IF(OR('Návrh 2026'!C31="ČAS - Repre",'Návrh 2026'!C31="ČAS - VSCM",'Návrh 2026'!C31="ČAS - SCM"),'Návrh 2026'!B31,"")</f>
        <v/>
      </c>
      <c r="C23" s="40" t="str">
        <f>IF(LEN(B23)&gt;0,'Návrh 2026'!E31,"")</f>
        <v/>
      </c>
    </row>
    <row r="24" spans="1:3" ht="15.75" thickBot="1">
      <c r="A24" s="107" t="s">
        <v>74</v>
      </c>
      <c r="B24" s="112"/>
      <c r="C24" s="109">
        <f>SUMIF('Návrh 2026'!C24:C31,"ČAS - Repre",'Návrh 2026'!G24:G31)+SUMIF('Návrh 2026'!C24:C31,"ČAS - VSCM",'Návrh 2026'!G24:G31)+SUMIF('Návrh 2026'!C24:C31,"ČAS - SCM",'Návrh 2026'!G24:G31)</f>
        <v>2464</v>
      </c>
    </row>
    <row r="25" spans="1:3" ht="15">
      <c r="A25" s="50" t="s">
        <v>11</v>
      </c>
      <c r="B25" s="111" t="s">
        <v>77</v>
      </c>
      <c r="C25" s="111"/>
    </row>
    <row r="26" spans="1:3" ht="15" thickBot="1"/>
    <row r="27" spans="1:3" ht="28.9" customHeight="1" thickBot="1">
      <c r="A27" s="146" t="s">
        <v>82</v>
      </c>
      <c r="B27" s="147"/>
      <c r="C27" s="148"/>
    </row>
    <row r="28" spans="1:3">
      <c r="A28" s="149" t="s">
        <v>12</v>
      </c>
      <c r="B28" s="150"/>
      <c r="C28" s="151"/>
    </row>
    <row r="29" spans="1:3">
      <c r="A29" s="136"/>
      <c r="B29" s="137"/>
      <c r="C29" s="138"/>
    </row>
    <row r="30" spans="1:3">
      <c r="A30" s="72" t="s">
        <v>42</v>
      </c>
      <c r="B30" s="68"/>
      <c r="C30" s="36"/>
    </row>
    <row r="31" spans="1:3">
      <c r="A31" s="71" t="s">
        <v>47</v>
      </c>
      <c r="B31" s="69"/>
      <c r="C31" s="36"/>
    </row>
    <row r="32" spans="1:3">
      <c r="A32" s="72" t="s">
        <v>43</v>
      </c>
      <c r="B32" s="70"/>
      <c r="C32" s="36"/>
    </row>
    <row r="33" spans="1:3">
      <c r="A33" s="72" t="s">
        <v>44</v>
      </c>
      <c r="B33" s="70"/>
      <c r="C33" s="36"/>
    </row>
    <row r="34" spans="1:3">
      <c r="A34" s="72" t="s">
        <v>45</v>
      </c>
      <c r="B34" s="70"/>
      <c r="C34" s="36"/>
    </row>
    <row r="35" spans="1:3">
      <c r="A35" s="72" t="s">
        <v>46</v>
      </c>
      <c r="B35" s="70"/>
      <c r="C35" s="36"/>
    </row>
    <row r="36" spans="1:3">
      <c r="A36" s="71" t="s">
        <v>13</v>
      </c>
      <c r="B36" s="69"/>
      <c r="C36" s="36"/>
    </row>
    <row r="37" spans="1:3">
      <c r="A37" s="56"/>
      <c r="C37" s="36"/>
    </row>
    <row r="38" spans="1:3" ht="46.15" customHeight="1" thickBot="1">
      <c r="A38" s="73" t="s">
        <v>14</v>
      </c>
      <c r="B38" s="153"/>
      <c r="C38" s="154"/>
    </row>
    <row r="39" spans="1:3" ht="15">
      <c r="A39" s="37"/>
    </row>
    <row r="40" spans="1:3" ht="15" thickBot="1">
      <c r="A40" s="53"/>
    </row>
    <row r="41" spans="1:3" ht="15">
      <c r="A41" s="54" t="s">
        <v>41</v>
      </c>
      <c r="B41" s="75"/>
      <c r="C41" s="55"/>
    </row>
    <row r="42" spans="1:3">
      <c r="A42" s="155" t="s">
        <v>85</v>
      </c>
      <c r="B42" s="156"/>
      <c r="C42" s="36"/>
    </row>
    <row r="43" spans="1:3" ht="37.15" customHeight="1">
      <c r="A43" s="38" t="s">
        <v>15</v>
      </c>
      <c r="B43" s="38"/>
      <c r="C43" s="41"/>
    </row>
    <row r="44" spans="1:3">
      <c r="A44" s="39" t="s">
        <v>16</v>
      </c>
      <c r="B44" s="40"/>
      <c r="C44" s="41"/>
    </row>
    <row r="45" spans="1:3">
      <c r="A45" s="39" t="s">
        <v>17</v>
      </c>
      <c r="B45" s="40"/>
      <c r="C45" s="41"/>
    </row>
    <row r="46" spans="1:3">
      <c r="A46" s="39" t="s">
        <v>10</v>
      </c>
      <c r="B46" s="40"/>
      <c r="C46" s="41"/>
    </row>
    <row r="47" spans="1:3">
      <c r="A47" s="76"/>
      <c r="B47" s="42"/>
      <c r="C47" s="36"/>
    </row>
    <row r="48" spans="1:3">
      <c r="A48" s="39" t="s">
        <v>16</v>
      </c>
      <c r="B48" s="40"/>
      <c r="C48" s="41"/>
    </row>
    <row r="49" spans="1:3">
      <c r="A49" s="39" t="s">
        <v>17</v>
      </c>
      <c r="B49" s="40"/>
      <c r="C49" s="41"/>
    </row>
    <row r="50" spans="1:3">
      <c r="A50" s="39" t="s">
        <v>10</v>
      </c>
      <c r="B50" s="40"/>
      <c r="C50" s="41"/>
    </row>
    <row r="51" spans="1:3">
      <c r="A51" s="76"/>
      <c r="B51" s="42"/>
      <c r="C51" s="36"/>
    </row>
    <row r="52" spans="1:3">
      <c r="A52" s="39" t="s">
        <v>16</v>
      </c>
      <c r="B52" s="40"/>
      <c r="C52" s="41"/>
    </row>
    <row r="53" spans="1:3">
      <c r="A53" s="39" t="s">
        <v>17</v>
      </c>
      <c r="B53" s="40"/>
      <c r="C53" s="41"/>
    </row>
    <row r="54" spans="1:3">
      <c r="A54" s="39" t="s">
        <v>10</v>
      </c>
      <c r="B54" s="40"/>
      <c r="C54" s="41"/>
    </row>
    <row r="55" spans="1:3">
      <c r="A55" s="57"/>
    </row>
    <row r="56" spans="1:3" ht="15" thickBot="1">
      <c r="A56" s="58"/>
    </row>
    <row r="57" spans="1:3">
      <c r="A57" s="59" t="s">
        <v>72</v>
      </c>
      <c r="B57" s="75"/>
      <c r="C57" s="60">
        <f ca="1">TODAY()</f>
        <v>46042</v>
      </c>
    </row>
    <row r="58" spans="1:3">
      <c r="A58" s="61" t="s">
        <v>71</v>
      </c>
      <c r="B58" s="77"/>
      <c r="C58" s="62"/>
    </row>
    <row r="59" spans="1:3">
      <c r="A59" s="61" t="s">
        <v>18</v>
      </c>
      <c r="C59" s="36"/>
    </row>
    <row r="60" spans="1:3">
      <c r="A60" s="61" t="s">
        <v>19</v>
      </c>
      <c r="C60" s="36"/>
    </row>
    <row r="61" spans="1:3" ht="15" thickBot="1">
      <c r="A61" s="63"/>
      <c r="B61" s="74"/>
      <c r="C61" s="64"/>
    </row>
    <row r="63" spans="1:3">
      <c r="A63" s="145" t="s">
        <v>20</v>
      </c>
      <c r="B63" s="145"/>
    </row>
    <row r="64" spans="1:3">
      <c r="A64" s="145" t="s">
        <v>21</v>
      </c>
      <c r="B64" s="145"/>
    </row>
    <row r="65" spans="1:2" ht="43.15" customHeight="1">
      <c r="A65" s="65"/>
      <c r="B65" s="65"/>
    </row>
    <row r="66" spans="1:2">
      <c r="A66" s="66"/>
    </row>
    <row r="67" spans="1:2">
      <c r="A67" s="66"/>
    </row>
  </sheetData>
  <sheetProtection algorithmName="SHA-512" hashValue="2YPwjadjlkRnAu2JzdDmDKW45Drn4u4o/aG7/Rb/uu04KU5Q7YDNPb5cL+ECifx8eeZTJXjXtTE8/iDoCpvAqw==" saltValue="pg2Vtv5M5mmegwE5xszHAg==" spinCount="100000" sheet="1" objects="1" scenarios="1"/>
  <mergeCells count="13">
    <mergeCell ref="A64:B64"/>
    <mergeCell ref="A42:B42"/>
    <mergeCell ref="A1:C1"/>
    <mergeCell ref="A2:C2"/>
    <mergeCell ref="A4:C4"/>
    <mergeCell ref="B6:C6"/>
    <mergeCell ref="B7:C7"/>
    <mergeCell ref="B8:C8"/>
    <mergeCell ref="A27:C27"/>
    <mergeCell ref="A28:C28"/>
    <mergeCell ref="A29:C29"/>
    <mergeCell ref="B38:C38"/>
    <mergeCell ref="A63:B63"/>
  </mergeCells>
  <hyperlinks>
    <hyperlink ref="A31" location="_ftn1" display="_ftn1" xr:uid="{F6950EE3-1061-4D5A-8519-3CDCCCFA1E89}"/>
    <hyperlink ref="A36" location="_ftn2" display="_ftn2" xr:uid="{3DDECEFB-70E0-403D-A6ED-7D6DA29F8B4D}"/>
    <hyperlink ref="A63" location="_ftnref1" display="_ftnref1" xr:uid="{FEF16670-B09E-47E2-AE3B-3510DD758DAF}"/>
    <hyperlink ref="A64" location="_ftnref2" display="_ftnref2" xr:uid="{FC89E8ED-314B-44C1-8873-6BD8B2D90270}"/>
  </hyperlinks>
  <pageMargins left="0.25" right="0.25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535C421A-3A48-494E-80BA-C29F2C3D85C8}">
          <x14:formula1>
            <xm:f>Zdroj!$G$2:$G$6</xm:f>
          </x14:formula1>
          <xm:sqref>B25</xm:sqref>
        </x14:dataValidation>
        <x14:dataValidation type="list" allowBlank="1" showInputMessage="1" showErrorMessage="1" xr:uid="{7BA8BAA5-B64D-46BE-ACBA-3415CABF45B2}">
          <x14:formula1>
            <xm:f>Zdroj!$I$2:$I$7</xm:f>
          </x14:formula1>
          <xm:sqref>A42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B2ED3-EF9B-48C7-8EFF-047B8D382BC9}">
  <dimension ref="A1:C67"/>
  <sheetViews>
    <sheetView view="pageLayout" topLeftCell="A2" zoomScaleNormal="100" workbookViewId="0">
      <selection activeCell="C16" sqref="C16:C23"/>
    </sheetView>
  </sheetViews>
  <sheetFormatPr defaultColWidth="8.85546875" defaultRowHeight="14.25"/>
  <cols>
    <col min="1" max="1" width="30.140625" style="34" customWidth="1"/>
    <col min="2" max="2" width="40.7109375" style="34" customWidth="1"/>
    <col min="3" max="3" width="23" style="34" customWidth="1"/>
    <col min="4" max="16384" width="8.85546875" style="34"/>
  </cols>
  <sheetData>
    <row r="1" spans="1:3" ht="15.75" thickBot="1">
      <c r="A1" s="133" t="s">
        <v>4</v>
      </c>
      <c r="B1" s="134"/>
      <c r="C1" s="135"/>
    </row>
    <row r="2" spans="1:3">
      <c r="A2" s="136" t="s">
        <v>5</v>
      </c>
      <c r="B2" s="137"/>
      <c r="C2" s="138"/>
    </row>
    <row r="3" spans="1:3" ht="15">
      <c r="A3" s="35"/>
      <c r="C3" s="36"/>
    </row>
    <row r="4" spans="1:3" ht="28.9" customHeight="1" thickBot="1">
      <c r="A4" s="141" t="s">
        <v>112</v>
      </c>
      <c r="B4" s="142"/>
      <c r="C4" s="143"/>
    </row>
    <row r="5" spans="1:3" ht="15">
      <c r="A5" s="37"/>
    </row>
    <row r="6" spans="1:3" ht="15">
      <c r="A6" s="38" t="s">
        <v>81</v>
      </c>
      <c r="B6" s="144" t="s">
        <v>7</v>
      </c>
      <c r="C6" s="144"/>
    </row>
    <row r="7" spans="1:3" ht="14.45" customHeight="1">
      <c r="A7" s="38" t="s">
        <v>1</v>
      </c>
      <c r="B7" s="152" t="s">
        <v>22</v>
      </c>
      <c r="C7" s="152"/>
    </row>
    <row r="8" spans="1:3" ht="37.15" customHeight="1">
      <c r="A8" s="38" t="s">
        <v>8</v>
      </c>
      <c r="B8" s="139"/>
      <c r="C8" s="140"/>
    </row>
    <row r="9" spans="1:3" ht="14.45" customHeight="1">
      <c r="A9" s="40" t="s">
        <v>111</v>
      </c>
      <c r="B9" s="40" t="str">
        <f>'Návrh 2026'!B2</f>
        <v>vrhy a hody</v>
      </c>
      <c r="C9" s="41"/>
    </row>
    <row r="10" spans="1:3">
      <c r="A10" s="40" t="s">
        <v>98</v>
      </c>
      <c r="B10" s="40" t="str">
        <f>'Návrh 2026'!B33</f>
        <v>jiné</v>
      </c>
      <c r="C10" s="41"/>
    </row>
    <row r="11" spans="1:3" ht="15" thickBot="1">
      <c r="A11" s="42"/>
      <c r="B11" s="42"/>
      <c r="C11" s="42"/>
    </row>
    <row r="12" spans="1:3" ht="15">
      <c r="A12" s="43" t="s">
        <v>9</v>
      </c>
      <c r="B12" s="44"/>
      <c r="C12" s="45"/>
    </row>
    <row r="13" spans="1:3">
      <c r="A13" s="46" t="s">
        <v>6</v>
      </c>
      <c r="B13" s="40">
        <f>'Návrh 2026'!B34</f>
        <v>0</v>
      </c>
      <c r="C13" s="47"/>
    </row>
    <row r="14" spans="1:3" ht="15" thickBot="1">
      <c r="A14" s="48" t="s">
        <v>1</v>
      </c>
      <c r="B14" s="67">
        <f>'Návrh 2026'!F34</f>
        <v>0</v>
      </c>
      <c r="C14" s="49"/>
    </row>
    <row r="15" spans="1:3" ht="15">
      <c r="A15" s="50" t="s">
        <v>73</v>
      </c>
      <c r="B15" s="51"/>
      <c r="C15" s="51"/>
    </row>
    <row r="16" spans="1:3">
      <c r="A16" s="52" t="str">
        <f>IF(OR('Návrh 2026'!C36="ČAS - Repre",'Návrh 2026'!C36="ČAS - VSCM",'Návrh 2026'!C36="ČAS - SCM"),'Návrh 2026'!A36,"")</f>
        <v xml:space="preserve">transfer z letiště </v>
      </c>
      <c r="B16" s="52" t="str">
        <f>IF(OR('Návrh 2026'!C36="ČAS - Repre",'Návrh 2026'!C36="ČAS - VSCM",'Návrh 2026'!C36="ČAS - SCM"),'Návrh 2026'!B36,"")</f>
        <v xml:space="preserve">zajištuje ubytovatel </v>
      </c>
      <c r="C16" s="40">
        <f>IF(LEN(B16)&gt;0,'Návrh 2026'!E36,"")</f>
        <v>25</v>
      </c>
    </row>
    <row r="17" spans="1:3">
      <c r="A17" s="52" t="str">
        <f>IF(OR('Návrh 2026'!C37="ČAS - Repre",'Návrh 2026'!C37="ČAS - VSCM",'Návrh 2026'!C37="ČAS - SCM"),'Návrh 2026'!A37,"")</f>
        <v xml:space="preserve">vstup stadion atletka </v>
      </c>
      <c r="B17" s="52" t="str">
        <f>IF(OR('Návrh 2026'!C37="ČAS - Repre",'Návrh 2026'!C37="ČAS - VSCM",'Návrh 2026'!C37="ČAS - SCM"),'Návrh 2026'!B37,"")</f>
        <v xml:space="preserve">zajištuje ubytovatel </v>
      </c>
      <c r="C17" s="40">
        <f>IF(LEN(B17)&gt;0,'Návrh 2026'!E37,"")</f>
        <v>5</v>
      </c>
    </row>
    <row r="18" spans="1:3">
      <c r="A18" s="52" t="str">
        <f>IF(OR('Návrh 2026'!C38="ČAS - Repre",'Návrh 2026'!C38="ČAS - VSCM",'Návrh 2026'!C38="ČAS - SCM"),'Návrh 2026'!A38,"")</f>
        <v/>
      </c>
      <c r="B18" s="52" t="str">
        <f>IF(OR('Návrh 2026'!C38="ČAS - Repre",'Návrh 2026'!C38="ČAS - VSCM",'Návrh 2026'!C38="ČAS - SCM"),'Návrh 2026'!B38,"")</f>
        <v/>
      </c>
      <c r="C18" s="40" t="str">
        <f>IF(LEN(B18)&gt;0,'Návrh 2026'!E38,"")</f>
        <v/>
      </c>
    </row>
    <row r="19" spans="1:3">
      <c r="A19" s="52" t="str">
        <f>IF(OR('Návrh 2026'!C39="ČAS - Repre",'Návrh 2026'!C39="ČAS - VSCM",'Návrh 2026'!C39="ČAS - SCM"),'Návrh 2026'!A39,"")</f>
        <v/>
      </c>
      <c r="B19" s="52" t="str">
        <f>IF(OR('Návrh 2026'!C39="ČAS - Repre",'Návrh 2026'!C39="ČAS - VSCM",'Návrh 2026'!C39="ČAS - SCM"),'Návrh 2026'!B39,"")</f>
        <v/>
      </c>
      <c r="C19" s="40" t="str">
        <f>IF(LEN(B19)&gt;0,'Návrh 2026'!E39,"")</f>
        <v/>
      </c>
    </row>
    <row r="20" spans="1:3">
      <c r="A20" s="52" t="str">
        <f>IF(OR('Návrh 2026'!C40="ČAS - Repre",'Návrh 2026'!C40="ČAS - VSCM",'Návrh 2026'!C40="ČAS - SCM"),'Návrh 2026'!A40,"")</f>
        <v/>
      </c>
      <c r="B20" s="52" t="str">
        <f>IF(OR('Návrh 2026'!C40="ČAS - Repre",'Návrh 2026'!C40="ČAS - VSCM",'Návrh 2026'!C40="ČAS - SCM"),'Návrh 2026'!B40,"")</f>
        <v/>
      </c>
      <c r="C20" s="40" t="str">
        <f>IF(LEN(B20)&gt;0,'Návrh 2026'!E40,"")</f>
        <v/>
      </c>
    </row>
    <row r="21" spans="1:3">
      <c r="A21" s="52" t="str">
        <f>IF(OR('Návrh 2026'!C41="ČAS - Repre",'Návrh 2026'!C41="ČAS - VSCM",'Návrh 2026'!C41="ČAS - SCM"),'Návrh 2026'!A41,"")</f>
        <v/>
      </c>
      <c r="B21" s="52" t="str">
        <f>IF(OR('Návrh 2026'!C41="ČAS - Repre",'Návrh 2026'!C41="ČAS - VSCM",'Návrh 2026'!C41="ČAS - SCM"),'Návrh 2026'!B41,"")</f>
        <v/>
      </c>
      <c r="C21" s="40" t="str">
        <f>IF(LEN(B21)&gt;0,'Návrh 2026'!E41,"")</f>
        <v/>
      </c>
    </row>
    <row r="22" spans="1:3">
      <c r="A22" s="52" t="str">
        <f>IF(OR('Návrh 2026'!C42="ČAS - Repre",'Návrh 2026'!C42="ČAS - VSCM",'Návrh 2026'!C42="ČAS - SCM"),'Návrh 2026'!A42,"")</f>
        <v/>
      </c>
      <c r="B22" s="52" t="str">
        <f>IF(OR('Návrh 2026'!C42="ČAS - Repre",'Návrh 2026'!C42="ČAS - VSCM",'Návrh 2026'!C42="ČAS - SCM"),'Návrh 2026'!B42,"")</f>
        <v/>
      </c>
      <c r="C22" s="40" t="str">
        <f>IF(LEN(B22)&gt;0,'Návrh 2026'!E42,"")</f>
        <v/>
      </c>
    </row>
    <row r="23" spans="1:3" ht="15" thickBot="1">
      <c r="A23" s="110" t="str">
        <f>IF(OR('Návrh 2026'!C43="ČAS - Repre",'Návrh 2026'!C43="ČAS - VSCM",'Návrh 2026'!C43="ČAS - SCM"),'Návrh 2026'!A43,"")</f>
        <v/>
      </c>
      <c r="B23" s="110" t="str">
        <f>IF(OR('Návrh 2026'!C43="ČAS - Repre",'Návrh 2026'!C43="ČAS - VSCM",'Návrh 2026'!C43="ČAS - SCM"),'Návrh 2026'!B43,"")</f>
        <v/>
      </c>
      <c r="C23" s="40" t="str">
        <f>IF(LEN(B23)&gt;0,'Návrh 2026'!E43,"")</f>
        <v/>
      </c>
    </row>
    <row r="24" spans="1:3" ht="15.75" thickBot="1">
      <c r="A24" s="107" t="s">
        <v>74</v>
      </c>
      <c r="B24" s="112"/>
      <c r="C24" s="109">
        <f>SUMIF('Návrh 2026'!C36:C43,"ČAS - Repre",'Návrh 2026'!G36:G43)+SUMIF('Návrh 2026'!C36:C43,"ČAS - VSCM",'Návrh 2026'!G36:G43)+SUMIF('Návrh 2026'!C36:C43,"ČAS - SCM",'Návrh 2026'!G36:G43)</f>
        <v>210</v>
      </c>
    </row>
    <row r="25" spans="1:3" ht="15">
      <c r="A25" s="50" t="s">
        <v>11</v>
      </c>
      <c r="B25" s="111" t="s">
        <v>77</v>
      </c>
      <c r="C25" s="111"/>
    </row>
    <row r="26" spans="1:3" ht="15" thickBot="1"/>
    <row r="27" spans="1:3" ht="28.9" customHeight="1" thickBot="1">
      <c r="A27" s="146" t="s">
        <v>82</v>
      </c>
      <c r="B27" s="147"/>
      <c r="C27" s="148"/>
    </row>
    <row r="28" spans="1:3">
      <c r="A28" s="149" t="s">
        <v>12</v>
      </c>
      <c r="B28" s="150"/>
      <c r="C28" s="151"/>
    </row>
    <row r="29" spans="1:3">
      <c r="A29" s="136"/>
      <c r="B29" s="137"/>
      <c r="C29" s="138"/>
    </row>
    <row r="30" spans="1:3">
      <c r="A30" s="72" t="s">
        <v>42</v>
      </c>
      <c r="B30" s="68"/>
      <c r="C30" s="36"/>
    </row>
    <row r="31" spans="1:3">
      <c r="A31" s="71" t="s">
        <v>47</v>
      </c>
      <c r="B31" s="69"/>
      <c r="C31" s="36"/>
    </row>
    <row r="32" spans="1:3">
      <c r="A32" s="72" t="s">
        <v>43</v>
      </c>
      <c r="B32" s="70"/>
      <c r="C32" s="36"/>
    </row>
    <row r="33" spans="1:3">
      <c r="A33" s="72" t="s">
        <v>44</v>
      </c>
      <c r="B33" s="70"/>
      <c r="C33" s="36"/>
    </row>
    <row r="34" spans="1:3">
      <c r="A34" s="72" t="s">
        <v>45</v>
      </c>
      <c r="B34" s="70"/>
      <c r="C34" s="36"/>
    </row>
    <row r="35" spans="1:3">
      <c r="A35" s="72" t="s">
        <v>46</v>
      </c>
      <c r="B35" s="70"/>
      <c r="C35" s="36"/>
    </row>
    <row r="36" spans="1:3">
      <c r="A36" s="71" t="s">
        <v>13</v>
      </c>
      <c r="B36" s="69"/>
      <c r="C36" s="36"/>
    </row>
    <row r="37" spans="1:3">
      <c r="A37" s="56"/>
      <c r="C37" s="36"/>
    </row>
    <row r="38" spans="1:3" ht="46.15" customHeight="1" thickBot="1">
      <c r="A38" s="73" t="s">
        <v>14</v>
      </c>
      <c r="B38" s="153"/>
      <c r="C38" s="154"/>
    </row>
    <row r="39" spans="1:3" ht="15">
      <c r="A39" s="37"/>
    </row>
    <row r="40" spans="1:3" ht="15" thickBot="1">
      <c r="A40" s="53"/>
    </row>
    <row r="41" spans="1:3" ht="15">
      <c r="A41" s="54" t="s">
        <v>41</v>
      </c>
      <c r="B41" s="75"/>
      <c r="C41" s="55"/>
    </row>
    <row r="42" spans="1:3">
      <c r="A42" s="155" t="s">
        <v>85</v>
      </c>
      <c r="B42" s="156"/>
      <c r="C42" s="36"/>
    </row>
    <row r="43" spans="1:3" ht="37.15" customHeight="1">
      <c r="A43" s="38" t="s">
        <v>15</v>
      </c>
      <c r="B43" s="38"/>
      <c r="C43" s="41"/>
    </row>
    <row r="44" spans="1:3">
      <c r="A44" s="39" t="s">
        <v>16</v>
      </c>
      <c r="B44" s="40"/>
      <c r="C44" s="41"/>
    </row>
    <row r="45" spans="1:3">
      <c r="A45" s="39" t="s">
        <v>17</v>
      </c>
      <c r="B45" s="40"/>
      <c r="C45" s="41"/>
    </row>
    <row r="46" spans="1:3">
      <c r="A46" s="39" t="s">
        <v>10</v>
      </c>
      <c r="B46" s="40"/>
      <c r="C46" s="41"/>
    </row>
    <row r="47" spans="1:3">
      <c r="A47" s="76"/>
      <c r="B47" s="42"/>
      <c r="C47" s="36"/>
    </row>
    <row r="48" spans="1:3">
      <c r="A48" s="39" t="s">
        <v>16</v>
      </c>
      <c r="B48" s="40"/>
      <c r="C48" s="41"/>
    </row>
    <row r="49" spans="1:3">
      <c r="A49" s="39" t="s">
        <v>17</v>
      </c>
      <c r="B49" s="40"/>
      <c r="C49" s="41"/>
    </row>
    <row r="50" spans="1:3">
      <c r="A50" s="39" t="s">
        <v>10</v>
      </c>
      <c r="B50" s="40"/>
      <c r="C50" s="41"/>
    </row>
    <row r="51" spans="1:3">
      <c r="A51" s="76"/>
      <c r="B51" s="42"/>
      <c r="C51" s="36"/>
    </row>
    <row r="52" spans="1:3">
      <c r="A52" s="39" t="s">
        <v>16</v>
      </c>
      <c r="B52" s="40"/>
      <c r="C52" s="41"/>
    </row>
    <row r="53" spans="1:3">
      <c r="A53" s="39" t="s">
        <v>17</v>
      </c>
      <c r="B53" s="40"/>
      <c r="C53" s="41"/>
    </row>
    <row r="54" spans="1:3">
      <c r="A54" s="39" t="s">
        <v>10</v>
      </c>
      <c r="B54" s="40"/>
      <c r="C54" s="41"/>
    </row>
    <row r="55" spans="1:3">
      <c r="A55" s="57"/>
    </row>
    <row r="56" spans="1:3" ht="15" thickBot="1">
      <c r="A56" s="58"/>
    </row>
    <row r="57" spans="1:3">
      <c r="A57" s="59" t="s">
        <v>72</v>
      </c>
      <c r="B57" s="75"/>
      <c r="C57" s="60">
        <f ca="1">TODAY()</f>
        <v>46042</v>
      </c>
    </row>
    <row r="58" spans="1:3">
      <c r="A58" s="61" t="s">
        <v>71</v>
      </c>
      <c r="B58" s="77"/>
      <c r="C58" s="62"/>
    </row>
    <row r="59" spans="1:3">
      <c r="A59" s="61" t="s">
        <v>18</v>
      </c>
      <c r="C59" s="36"/>
    </row>
    <row r="60" spans="1:3">
      <c r="A60" s="61" t="s">
        <v>19</v>
      </c>
      <c r="C60" s="36"/>
    </row>
    <row r="61" spans="1:3" ht="15" thickBot="1">
      <c r="A61" s="63"/>
      <c r="B61" s="74"/>
      <c r="C61" s="64"/>
    </row>
    <row r="63" spans="1:3">
      <c r="A63" s="145" t="s">
        <v>20</v>
      </c>
      <c r="B63" s="145"/>
    </row>
    <row r="64" spans="1:3">
      <c r="A64" s="145" t="s">
        <v>21</v>
      </c>
      <c r="B64" s="145"/>
    </row>
    <row r="65" spans="1:2" ht="43.15" customHeight="1">
      <c r="A65" s="65"/>
      <c r="B65" s="65"/>
    </row>
    <row r="66" spans="1:2">
      <c r="A66" s="66"/>
    </row>
    <row r="67" spans="1:2">
      <c r="A67" s="66"/>
    </row>
  </sheetData>
  <sheetProtection algorithmName="SHA-512" hashValue="cyaeByN8hK9vHILTlHpwhPii4l55BPqSzJAHG/REctOj/rxchi7dHOyOEd9mOf5stY8lDOMuh1i7Xm7TNInTcA==" saltValue="IxR5YSp/CYnIexAIHpnp7w==" spinCount="100000" sheet="1" objects="1" scenarios="1"/>
  <mergeCells count="13">
    <mergeCell ref="A64:B64"/>
    <mergeCell ref="A42:B42"/>
    <mergeCell ref="A1:C1"/>
    <mergeCell ref="A2:C2"/>
    <mergeCell ref="A4:C4"/>
    <mergeCell ref="B6:C6"/>
    <mergeCell ref="B7:C7"/>
    <mergeCell ref="B8:C8"/>
    <mergeCell ref="A27:C27"/>
    <mergeCell ref="A28:C28"/>
    <mergeCell ref="A29:C29"/>
    <mergeCell ref="B38:C38"/>
    <mergeCell ref="A63:B63"/>
  </mergeCells>
  <hyperlinks>
    <hyperlink ref="A31" location="_ftn1" display="_ftn1" xr:uid="{7E6E9F74-A5BF-4A79-8577-FD5CE06227AC}"/>
    <hyperlink ref="A36" location="_ftn2" display="_ftn2" xr:uid="{BC64B723-1B1F-4904-A050-DDB906A287F3}"/>
    <hyperlink ref="A63" location="_ftnref1" display="_ftnref1" xr:uid="{C973DA15-CEA4-4F1B-8184-E3C8EEE5BF8A}"/>
    <hyperlink ref="A64" location="_ftnref2" display="_ftnref2" xr:uid="{02963EC6-31C4-4A48-878A-57A367457778}"/>
  </hyperlinks>
  <pageMargins left="0.25" right="0.25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77DD3A6-47DB-42CD-A0E8-EE7F4B0EAB32}">
          <x14:formula1>
            <xm:f>Zdroj!$G$2:$G$6</xm:f>
          </x14:formula1>
          <xm:sqref>B25</xm:sqref>
        </x14:dataValidation>
        <x14:dataValidation type="list" allowBlank="1" showInputMessage="1" showErrorMessage="1" xr:uid="{60F8966B-B40E-44CC-B5DC-1CAE96612C5B}">
          <x14:formula1>
            <xm:f>Zdroj!$I$2:$I$7</xm:f>
          </x14:formula1>
          <xm:sqref>A42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9E3FA-F394-4BFE-B7CA-A75B9A6F9D4D}">
  <dimension ref="A1:D67"/>
  <sheetViews>
    <sheetView view="pageLayout" zoomScaleNormal="100" workbookViewId="0">
      <selection activeCell="F23" sqref="F23"/>
    </sheetView>
  </sheetViews>
  <sheetFormatPr defaultColWidth="8.85546875" defaultRowHeight="14.25"/>
  <cols>
    <col min="1" max="1" width="28.85546875" style="34" customWidth="1"/>
    <col min="2" max="2" width="39.140625" style="34" customWidth="1"/>
    <col min="3" max="3" width="22.140625" style="34" customWidth="1"/>
    <col min="4" max="16384" width="8.85546875" style="34"/>
  </cols>
  <sheetData>
    <row r="1" spans="1:4" ht="15.75" thickBot="1">
      <c r="A1" s="133" t="s">
        <v>4</v>
      </c>
      <c r="B1" s="134"/>
      <c r="C1" s="135"/>
    </row>
    <row r="2" spans="1:4">
      <c r="A2" s="136" t="s">
        <v>5</v>
      </c>
      <c r="B2" s="137"/>
      <c r="C2" s="138"/>
    </row>
    <row r="3" spans="1:4" ht="15">
      <c r="A3" s="35"/>
      <c r="C3" s="36"/>
    </row>
    <row r="4" spans="1:4" ht="28.9" customHeight="1" thickBot="1">
      <c r="A4" s="141" t="s">
        <v>112</v>
      </c>
      <c r="B4" s="142"/>
      <c r="C4" s="143"/>
    </row>
    <row r="5" spans="1:4" ht="15">
      <c r="A5" s="37"/>
    </row>
    <row r="6" spans="1:4" ht="15">
      <c r="A6" s="38" t="s">
        <v>81</v>
      </c>
      <c r="B6" s="144" t="s">
        <v>7</v>
      </c>
      <c r="C6" s="144"/>
    </row>
    <row r="7" spans="1:4" ht="14.45" customHeight="1">
      <c r="A7" s="38" t="s">
        <v>1</v>
      </c>
      <c r="B7" s="152" t="s">
        <v>22</v>
      </c>
      <c r="C7" s="152"/>
    </row>
    <row r="8" spans="1:4" ht="37.15" customHeight="1">
      <c r="A8" s="38" t="s">
        <v>8</v>
      </c>
      <c r="B8" s="139"/>
      <c r="C8" s="140"/>
    </row>
    <row r="9" spans="1:4" ht="14.45" customHeight="1">
      <c r="A9" s="40" t="s">
        <v>111</v>
      </c>
      <c r="B9" s="40" t="str">
        <f>'Návrh 2026'!B2</f>
        <v>vrhy a hody</v>
      </c>
      <c r="C9" s="41"/>
    </row>
    <row r="10" spans="1:4">
      <c r="A10" s="40" t="s">
        <v>98</v>
      </c>
      <c r="B10" s="40">
        <f>'Návrh 2026'!B45</f>
        <v>0</v>
      </c>
      <c r="C10" s="41"/>
    </row>
    <row r="11" spans="1:4" ht="15" thickBot="1">
      <c r="A11" s="42"/>
      <c r="B11" s="42"/>
      <c r="C11" s="42"/>
    </row>
    <row r="12" spans="1:4" ht="15">
      <c r="A12" s="43" t="s">
        <v>9</v>
      </c>
      <c r="B12" s="44"/>
      <c r="C12" s="45"/>
    </row>
    <row r="13" spans="1:4">
      <c r="A13" s="46" t="s">
        <v>6</v>
      </c>
      <c r="B13" s="40" cm="1">
        <f t="array" ref="B13:D13">'Návrh 2026'!B47:D47</f>
        <v>0</v>
      </c>
      <c r="C13" s="47">
        <v>0</v>
      </c>
      <c r="D13" s="34">
        <v>0</v>
      </c>
    </row>
    <row r="14" spans="1:4" ht="15" thickBot="1">
      <c r="A14" s="48" t="s">
        <v>1</v>
      </c>
      <c r="B14" s="67">
        <f>'Návrh 2026'!F47</f>
        <v>0</v>
      </c>
      <c r="C14" s="49"/>
    </row>
    <row r="15" spans="1:4" ht="15.75" thickBot="1">
      <c r="A15" s="107" t="s">
        <v>73</v>
      </c>
      <c r="B15" s="108"/>
      <c r="C15" s="109"/>
    </row>
    <row r="16" spans="1:4">
      <c r="A16" s="106">
        <f>IF(OR('Návrh 2026'!C49="ČAS - Repre",'Návrh 2026'!C49="ČAS - VSCM",'Návrh 2026'!C49="ČAS - SCM"),'Návrh 2026'!A49,"")</f>
        <v>0</v>
      </c>
      <c r="B16" s="106">
        <f>IF(OR('Návrh 2026'!C49="ČAS - Repre",'Návrh 2026'!C49="ČAS - VSCM",'Návrh 2026'!C49="ČAS - SCM"),'Návrh 2026'!B49,"")</f>
        <v>0</v>
      </c>
      <c r="C16" s="51">
        <f>IF(LEN(B16)&gt;0,'Návrh 2026'!E49,"")</f>
        <v>0</v>
      </c>
    </row>
    <row r="17" spans="1:3">
      <c r="A17" s="52" t="str">
        <f>IF(OR('Návrh 2026'!C50="ČAS - Repre",'Návrh 2026'!C50="ČAS - VSCM",'Návrh 2026'!C50="ČAS - SCM"),'Návrh 2026'!A50,"")</f>
        <v/>
      </c>
      <c r="B17" s="52" t="str">
        <f>IF(OR('Návrh 2026'!C50="ČAS - Repre",'Návrh 2026'!C50="ČAS - VSCM",'Návrh 2026'!C50="ČAS - SCM"),'Návrh 2026'!B50,"")</f>
        <v/>
      </c>
      <c r="C17" s="51" t="str">
        <f>IF(LEN(B17)&gt;0,'Návrh 2026'!E50,"")</f>
        <v/>
      </c>
    </row>
    <row r="18" spans="1:3">
      <c r="A18" s="52" t="str">
        <f>IF(OR('Návrh 2026'!C51="ČAS - Repre",'Návrh 2026'!C51="ČAS - VSCM",'Návrh 2026'!C51="ČAS - SCM"),'Návrh 2026'!A51,"")</f>
        <v/>
      </c>
      <c r="B18" s="52" t="str">
        <f>IF(OR('Návrh 2026'!C51="ČAS - Repre",'Návrh 2026'!C51="ČAS - VSCM",'Návrh 2026'!C51="ČAS - SCM"),'Návrh 2026'!B51,"")</f>
        <v/>
      </c>
      <c r="C18" s="51" t="str">
        <f>IF(LEN(B18)&gt;0,'Návrh 2026'!E51,"")</f>
        <v/>
      </c>
    </row>
    <row r="19" spans="1:3">
      <c r="A19" s="52" t="str">
        <f>IF(OR('Návrh 2026'!C52="ČAS - Repre",'Návrh 2026'!C52="ČAS - VSCM",'Návrh 2026'!C52="ČAS - SCM"),'Návrh 2026'!A52,"")</f>
        <v/>
      </c>
      <c r="B19" s="52" t="str">
        <f>IF(OR('Návrh 2026'!C52="ČAS - Repre",'Návrh 2026'!C52="ČAS - VSCM",'Návrh 2026'!C52="ČAS - SCM"),'Návrh 2026'!B52,"")</f>
        <v/>
      </c>
      <c r="C19" s="51" t="str">
        <f>IF(LEN(B19)&gt;0,'Návrh 2026'!E52,"")</f>
        <v/>
      </c>
    </row>
    <row r="20" spans="1:3">
      <c r="A20" s="52" t="str">
        <f>IF(OR('Návrh 2026'!C53="ČAS - Repre",'Návrh 2026'!C53="ČAS - VSCM",'Návrh 2026'!C53="ČAS - SCM"),'Návrh 2026'!A53,"")</f>
        <v/>
      </c>
      <c r="B20" s="52" t="str">
        <f>IF(OR('Návrh 2026'!C53="ČAS - Repre",'Návrh 2026'!C53="ČAS - VSCM",'Návrh 2026'!C53="ČAS - SCM"),'Návrh 2026'!B53,"")</f>
        <v/>
      </c>
      <c r="C20" s="51" t="str">
        <f>IF(LEN(B20)&gt;0,'Návrh 2026'!E53,"")</f>
        <v/>
      </c>
    </row>
    <row r="21" spans="1:3">
      <c r="A21" s="52" t="str">
        <f>IF(OR('Návrh 2026'!C54="ČAS - Repre",'Návrh 2026'!C54="ČAS - VSCM",'Návrh 2026'!C54="ČAS - SCM"),'Návrh 2026'!A54,"")</f>
        <v/>
      </c>
      <c r="B21" s="52" t="str">
        <f>IF(OR('Návrh 2026'!C54="ČAS - Repre",'Návrh 2026'!C54="ČAS - VSCM",'Návrh 2026'!C54="ČAS - SCM"),'Návrh 2026'!B54,"")</f>
        <v/>
      </c>
      <c r="C21" s="51" t="str">
        <f>IF(LEN(B21)&gt;0,'Návrh 2026'!E54,"")</f>
        <v/>
      </c>
    </row>
    <row r="22" spans="1:3">
      <c r="A22" s="52" t="str">
        <f>IF(OR('Návrh 2026'!C55="ČAS - Repre",'Návrh 2026'!C55="ČAS - VSCM",'Návrh 2026'!C55="ČAS - SCM"),'Návrh 2026'!A55,"")</f>
        <v/>
      </c>
      <c r="B22" s="52" t="str">
        <f>IF(OR('Návrh 2026'!C55="ČAS - Repre",'Návrh 2026'!C55="ČAS - VSCM",'Návrh 2026'!C55="ČAS - SCM"),'Návrh 2026'!B55,"")</f>
        <v/>
      </c>
      <c r="C22" s="51" t="str">
        <f>IF(LEN(B22)&gt;0,'Návrh 2026'!E55,"")</f>
        <v/>
      </c>
    </row>
    <row r="23" spans="1:3" ht="15" thickBot="1">
      <c r="A23" s="110" t="str">
        <f>IF(OR('Návrh 2026'!C56="ČAS - Repre",'Návrh 2026'!C56="ČAS - VSCM",'Návrh 2026'!C56="ČAS - SCM"),'Návrh 2026'!A56,"")</f>
        <v/>
      </c>
      <c r="B23" s="110" t="str">
        <f>IF(OR('Návrh 2026'!C56="ČAS - Repre",'Návrh 2026'!C56="ČAS - VSCM",'Návrh 2026'!C56="ČAS - SCM"),'Návrh 2026'!B56,"")</f>
        <v/>
      </c>
      <c r="C23" s="51" t="str">
        <f>IF(LEN(B23)&gt;0,'Návrh 2026'!E56,"")</f>
        <v/>
      </c>
    </row>
    <row r="24" spans="1:3" ht="15.75" thickBot="1">
      <c r="A24" s="107" t="s">
        <v>74</v>
      </c>
      <c r="B24" s="112"/>
      <c r="C24" s="113">
        <f>SUMIF('Návrh 2026'!C49:C56,"ČAS - Repre",'Návrh 2026'!G49:G56)+SUMIF('Návrh 2026'!C49:C56,"ČAS - VSCM",'Návrh 2026'!G49:G56)+SUMIF('Návrh 2026'!C49:C56,"ČAS - SCM",'Návrh 2026'!G49:G56)</f>
        <v>0</v>
      </c>
    </row>
    <row r="25" spans="1:3" ht="15">
      <c r="A25" s="50" t="s">
        <v>11</v>
      </c>
      <c r="B25" s="111" t="s">
        <v>77</v>
      </c>
      <c r="C25" s="111"/>
    </row>
    <row r="26" spans="1:3" ht="15" thickBot="1"/>
    <row r="27" spans="1:3" ht="28.9" customHeight="1" thickBot="1">
      <c r="A27" s="146" t="s">
        <v>82</v>
      </c>
      <c r="B27" s="147"/>
      <c r="C27" s="148"/>
    </row>
    <row r="28" spans="1:3">
      <c r="A28" s="149" t="s">
        <v>12</v>
      </c>
      <c r="B28" s="150"/>
      <c r="C28" s="151"/>
    </row>
    <row r="29" spans="1:3">
      <c r="A29" s="136"/>
      <c r="B29" s="137"/>
      <c r="C29" s="138"/>
    </row>
    <row r="30" spans="1:3">
      <c r="A30" s="72" t="s">
        <v>42</v>
      </c>
      <c r="B30" s="68"/>
      <c r="C30" s="36"/>
    </row>
    <row r="31" spans="1:3">
      <c r="A31" s="71" t="s">
        <v>47</v>
      </c>
      <c r="B31" s="69"/>
      <c r="C31" s="36"/>
    </row>
    <row r="32" spans="1:3">
      <c r="A32" s="72" t="s">
        <v>43</v>
      </c>
      <c r="B32" s="70"/>
      <c r="C32" s="36"/>
    </row>
    <row r="33" spans="1:3">
      <c r="A33" s="72" t="s">
        <v>44</v>
      </c>
      <c r="B33" s="70"/>
      <c r="C33" s="36"/>
    </row>
    <row r="34" spans="1:3">
      <c r="A34" s="72" t="s">
        <v>45</v>
      </c>
      <c r="B34" s="70"/>
      <c r="C34" s="36"/>
    </row>
    <row r="35" spans="1:3">
      <c r="A35" s="72" t="s">
        <v>46</v>
      </c>
      <c r="B35" s="70"/>
      <c r="C35" s="36"/>
    </row>
    <row r="36" spans="1:3">
      <c r="A36" s="71" t="s">
        <v>13</v>
      </c>
      <c r="B36" s="69"/>
      <c r="C36" s="36"/>
    </row>
    <row r="37" spans="1:3">
      <c r="A37" s="56"/>
      <c r="C37" s="36"/>
    </row>
    <row r="38" spans="1:3" ht="46.15" customHeight="1" thickBot="1">
      <c r="A38" s="73" t="s">
        <v>14</v>
      </c>
      <c r="B38" s="153"/>
      <c r="C38" s="154"/>
    </row>
    <row r="39" spans="1:3" ht="15">
      <c r="A39" s="37"/>
    </row>
    <row r="40" spans="1:3" ht="15" thickBot="1">
      <c r="A40" s="53"/>
    </row>
    <row r="41" spans="1:3" ht="15">
      <c r="A41" s="54" t="s">
        <v>41</v>
      </c>
      <c r="B41" s="75"/>
      <c r="C41" s="55"/>
    </row>
    <row r="42" spans="1:3">
      <c r="A42" s="155" t="s">
        <v>85</v>
      </c>
      <c r="B42" s="156"/>
      <c r="C42" s="78"/>
    </row>
    <row r="43" spans="1:3" ht="37.15" customHeight="1">
      <c r="A43" s="38" t="s">
        <v>15</v>
      </c>
      <c r="B43" s="38"/>
      <c r="C43" s="41"/>
    </row>
    <row r="44" spans="1:3">
      <c r="A44" s="39" t="s">
        <v>16</v>
      </c>
      <c r="B44" s="40"/>
      <c r="C44" s="41"/>
    </row>
    <row r="45" spans="1:3">
      <c r="A45" s="39" t="s">
        <v>17</v>
      </c>
      <c r="B45" s="40"/>
      <c r="C45" s="41"/>
    </row>
    <row r="46" spans="1:3">
      <c r="A46" s="39" t="s">
        <v>10</v>
      </c>
      <c r="B46" s="40"/>
      <c r="C46" s="41"/>
    </row>
    <row r="47" spans="1:3">
      <c r="A47" s="76"/>
      <c r="B47" s="42"/>
      <c r="C47" s="36"/>
    </row>
    <row r="48" spans="1:3">
      <c r="A48" s="39" t="s">
        <v>16</v>
      </c>
      <c r="B48" s="40"/>
      <c r="C48" s="41"/>
    </row>
    <row r="49" spans="1:3">
      <c r="A49" s="39" t="s">
        <v>17</v>
      </c>
      <c r="B49" s="40"/>
      <c r="C49" s="41"/>
    </row>
    <row r="50" spans="1:3">
      <c r="A50" s="39" t="s">
        <v>10</v>
      </c>
      <c r="B50" s="40"/>
      <c r="C50" s="41"/>
    </row>
    <row r="51" spans="1:3">
      <c r="A51" s="76"/>
      <c r="B51" s="42"/>
      <c r="C51" s="36"/>
    </row>
    <row r="52" spans="1:3">
      <c r="A52" s="39" t="s">
        <v>16</v>
      </c>
      <c r="B52" s="40"/>
      <c r="C52" s="41"/>
    </row>
    <row r="53" spans="1:3">
      <c r="A53" s="39" t="s">
        <v>17</v>
      </c>
      <c r="B53" s="40"/>
      <c r="C53" s="41"/>
    </row>
    <row r="54" spans="1:3">
      <c r="A54" s="39" t="s">
        <v>10</v>
      </c>
      <c r="B54" s="40"/>
      <c r="C54" s="41"/>
    </row>
    <row r="55" spans="1:3">
      <c r="A55" s="57"/>
    </row>
    <row r="56" spans="1:3" ht="15" thickBot="1">
      <c r="A56" s="58"/>
    </row>
    <row r="57" spans="1:3">
      <c r="A57" s="59" t="s">
        <v>72</v>
      </c>
      <c r="B57" s="75"/>
      <c r="C57" s="60">
        <f ca="1">TODAY()</f>
        <v>46042</v>
      </c>
    </row>
    <row r="58" spans="1:3">
      <c r="A58" s="61" t="s">
        <v>71</v>
      </c>
      <c r="B58" s="77"/>
      <c r="C58" s="62"/>
    </row>
    <row r="59" spans="1:3">
      <c r="A59" s="61" t="s">
        <v>18</v>
      </c>
      <c r="C59" s="36"/>
    </row>
    <row r="60" spans="1:3">
      <c r="A60" s="61" t="s">
        <v>19</v>
      </c>
      <c r="C60" s="36"/>
    </row>
    <row r="61" spans="1:3" ht="15" thickBot="1">
      <c r="A61" s="63"/>
      <c r="B61" s="74"/>
      <c r="C61" s="64"/>
    </row>
    <row r="63" spans="1:3">
      <c r="A63" s="145" t="s">
        <v>20</v>
      </c>
      <c r="B63" s="145"/>
    </row>
    <row r="64" spans="1:3">
      <c r="A64" s="145" t="s">
        <v>21</v>
      </c>
      <c r="B64" s="145"/>
    </row>
    <row r="65" spans="1:2" ht="43.15" customHeight="1">
      <c r="A65" s="65"/>
      <c r="B65" s="65"/>
    </row>
    <row r="66" spans="1:2">
      <c r="A66" s="66"/>
    </row>
    <row r="67" spans="1:2">
      <c r="A67" s="66"/>
    </row>
  </sheetData>
  <sheetProtection algorithmName="SHA-512" hashValue="aaGTNdwnrRSL0nnaewZWVZSRnThpu/wxEU+0srajU6R8nw+e4OiBlamDZLlvY4EpkTanTmtukMRdMY1d3125SQ==" saltValue="xbbcIdznK+KOG8BCOq0+oA==" spinCount="100000" sheet="1" objects="1" scenarios="1"/>
  <mergeCells count="13">
    <mergeCell ref="A64:B64"/>
    <mergeCell ref="A42:B42"/>
    <mergeCell ref="A1:C1"/>
    <mergeCell ref="A2:C2"/>
    <mergeCell ref="A4:C4"/>
    <mergeCell ref="B6:C6"/>
    <mergeCell ref="B7:C7"/>
    <mergeCell ref="B8:C8"/>
    <mergeCell ref="A27:C27"/>
    <mergeCell ref="A28:C28"/>
    <mergeCell ref="A29:C29"/>
    <mergeCell ref="B38:C38"/>
    <mergeCell ref="A63:B63"/>
  </mergeCells>
  <hyperlinks>
    <hyperlink ref="A31" location="_ftn1" display="_ftn1" xr:uid="{9655E4BD-DAB1-47EC-A67A-784747D6DA6A}"/>
    <hyperlink ref="A36" location="_ftn2" display="_ftn2" xr:uid="{26180F87-0E91-461F-B8F4-CC53C7AEE4CD}"/>
    <hyperlink ref="A63" location="_ftnref1" display="_ftnref1" xr:uid="{86A2EA26-67E1-4246-80DD-49D2A601BC00}"/>
    <hyperlink ref="A64" location="_ftnref2" display="_ftnref2" xr:uid="{16668E5D-5F27-40EB-AE34-A178190C54CC}"/>
  </hyperlinks>
  <pageMargins left="0.25" right="0.25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A94B2E9-E84F-4F5F-BFF5-91C6DDDB0CB6}">
          <x14:formula1>
            <xm:f>Zdroj!$G$2:$G$6</xm:f>
          </x14:formula1>
          <xm:sqref>B25</xm:sqref>
        </x14:dataValidation>
        <x14:dataValidation type="list" allowBlank="1" showInputMessage="1" showErrorMessage="1" xr:uid="{11AD9667-2FA1-4EE9-ACD6-0D74937C54E8}">
          <x14:formula1>
            <xm:f>Zdroj!$I$2:$I$7</xm:f>
          </x14:formula1>
          <xm:sqref>A42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C3915-11AF-477D-8232-21871DA90FC7}">
  <dimension ref="A1:R16"/>
  <sheetViews>
    <sheetView workbookViewId="0">
      <selection activeCell="A7" sqref="A7"/>
    </sheetView>
  </sheetViews>
  <sheetFormatPr defaultRowHeight="15"/>
  <cols>
    <col min="12" max="12" width="12.28515625" bestFit="1" customWidth="1"/>
    <col min="16" max="16" width="17.42578125" bestFit="1" customWidth="1"/>
    <col min="18" max="18" width="16.7109375" bestFit="1" customWidth="1"/>
  </cols>
  <sheetData>
    <row r="1" spans="1:18">
      <c r="A1" s="3" t="s">
        <v>53</v>
      </c>
      <c r="B1" s="3"/>
      <c r="C1" s="3"/>
      <c r="D1" s="3"/>
      <c r="E1" s="3" t="s">
        <v>54</v>
      </c>
      <c r="G1" s="3" t="s">
        <v>75</v>
      </c>
      <c r="I1" s="3" t="s">
        <v>84</v>
      </c>
      <c r="L1" s="3" t="s">
        <v>86</v>
      </c>
      <c r="N1" s="3" t="s">
        <v>115</v>
      </c>
      <c r="P1" s="3" t="s">
        <v>27</v>
      </c>
      <c r="R1" s="3" t="s">
        <v>113</v>
      </c>
    </row>
    <row r="2" spans="1:18">
      <c r="A2" t="s">
        <v>48</v>
      </c>
      <c r="E2" t="s">
        <v>55</v>
      </c>
      <c r="G2" t="s">
        <v>76</v>
      </c>
      <c r="I2" t="s">
        <v>85</v>
      </c>
      <c r="L2" t="s">
        <v>88</v>
      </c>
      <c r="N2" t="s">
        <v>96</v>
      </c>
      <c r="R2" t="s">
        <v>119</v>
      </c>
    </row>
    <row r="3" spans="1:18">
      <c r="A3" t="s">
        <v>49</v>
      </c>
      <c r="E3" t="s">
        <v>64</v>
      </c>
      <c r="G3" t="s">
        <v>77</v>
      </c>
      <c r="I3" s="8" t="s">
        <v>40</v>
      </c>
      <c r="L3" t="s">
        <v>87</v>
      </c>
      <c r="N3" t="s">
        <v>97</v>
      </c>
      <c r="P3" t="s">
        <v>110</v>
      </c>
      <c r="R3" t="s">
        <v>120</v>
      </c>
    </row>
    <row r="4" spans="1:18">
      <c r="A4" t="s">
        <v>50</v>
      </c>
      <c r="E4" t="s">
        <v>56</v>
      </c>
      <c r="G4" t="s">
        <v>78</v>
      </c>
      <c r="I4" s="8" t="s">
        <v>37</v>
      </c>
      <c r="L4" t="s">
        <v>89</v>
      </c>
      <c r="N4" t="s">
        <v>99</v>
      </c>
      <c r="P4" t="s">
        <v>100</v>
      </c>
      <c r="R4" t="s">
        <v>121</v>
      </c>
    </row>
    <row r="5" spans="1:18">
      <c r="A5" t="s">
        <v>51</v>
      </c>
      <c r="E5" t="s">
        <v>57</v>
      </c>
      <c r="G5" t="s">
        <v>79</v>
      </c>
      <c r="I5" s="8" t="s">
        <v>38</v>
      </c>
      <c r="L5" t="s">
        <v>90</v>
      </c>
      <c r="P5" t="s">
        <v>101</v>
      </c>
      <c r="R5" t="s">
        <v>117</v>
      </c>
    </row>
    <row r="6" spans="1:18">
      <c r="A6" t="s">
        <v>52</v>
      </c>
      <c r="E6" t="s">
        <v>58</v>
      </c>
      <c r="G6" t="s">
        <v>80</v>
      </c>
      <c r="I6" s="9" t="s">
        <v>39</v>
      </c>
      <c r="L6" t="s">
        <v>3</v>
      </c>
      <c r="P6" t="s">
        <v>104</v>
      </c>
      <c r="R6" t="s">
        <v>118</v>
      </c>
    </row>
    <row r="7" spans="1:18">
      <c r="E7" t="s">
        <v>59</v>
      </c>
      <c r="P7" t="s">
        <v>114</v>
      </c>
      <c r="R7" t="s">
        <v>122</v>
      </c>
    </row>
    <row r="8" spans="1:18">
      <c r="E8" t="s">
        <v>60</v>
      </c>
      <c r="P8" t="s">
        <v>102</v>
      </c>
      <c r="R8" t="s">
        <v>123</v>
      </c>
    </row>
    <row r="9" spans="1:18">
      <c r="E9" t="s">
        <v>36</v>
      </c>
      <c r="P9" t="s">
        <v>103</v>
      </c>
    </row>
    <row r="10" spans="1:18">
      <c r="E10" t="s">
        <v>61</v>
      </c>
      <c r="P10" t="s">
        <v>116</v>
      </c>
    </row>
    <row r="11" spans="1:18">
      <c r="E11" t="s">
        <v>62</v>
      </c>
      <c r="P11" t="s">
        <v>124</v>
      </c>
    </row>
    <row r="12" spans="1:18">
      <c r="E12" t="s">
        <v>65</v>
      </c>
    </row>
    <row r="13" spans="1:18">
      <c r="E13" t="s">
        <v>63</v>
      </c>
    </row>
    <row r="14" spans="1:18">
      <c r="E14" t="s">
        <v>66</v>
      </c>
    </row>
    <row r="15" spans="1:18">
      <c r="E15" t="s">
        <v>67</v>
      </c>
    </row>
    <row r="16" spans="1:18">
      <c r="E16" t="s">
        <v>68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16</vt:i4>
      </vt:variant>
    </vt:vector>
  </HeadingPairs>
  <TitlesOfParts>
    <vt:vector size="22" baseType="lpstr">
      <vt:lpstr>Návrh 2026</vt:lpstr>
      <vt:lpstr>Záměr 1</vt:lpstr>
      <vt:lpstr>Záměr 2</vt:lpstr>
      <vt:lpstr>Záměr 3</vt:lpstr>
      <vt:lpstr>Záměr 4</vt:lpstr>
      <vt:lpstr>Zdroj</vt:lpstr>
      <vt:lpstr>'Záměr 1'!_ftn1</vt:lpstr>
      <vt:lpstr>'Záměr 2'!_ftn1</vt:lpstr>
      <vt:lpstr>'Záměr 3'!_ftn1</vt:lpstr>
      <vt:lpstr>'Záměr 4'!_ftn1</vt:lpstr>
      <vt:lpstr>'Záměr 1'!_ftn2</vt:lpstr>
      <vt:lpstr>'Záměr 2'!_ftn2</vt:lpstr>
      <vt:lpstr>'Záměr 3'!_ftn2</vt:lpstr>
      <vt:lpstr>'Záměr 4'!_ftn2</vt:lpstr>
      <vt:lpstr>'Záměr 1'!_ftnref1</vt:lpstr>
      <vt:lpstr>'Záměr 2'!_ftnref1</vt:lpstr>
      <vt:lpstr>'Záměr 3'!_ftnref1</vt:lpstr>
      <vt:lpstr>'Záměr 4'!_ftnref1</vt:lpstr>
      <vt:lpstr>'Záměr 1'!_ftnref2</vt:lpstr>
      <vt:lpstr>'Záměr 2'!_ftnref2</vt:lpstr>
      <vt:lpstr>'Záměr 3'!_ftnref2</vt:lpstr>
      <vt:lpstr>'Záměr 4'!_ftnref2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 Poláčková</dc:creator>
  <cp:lastModifiedBy>mstrolena@atletika.cz</cp:lastModifiedBy>
  <cp:lastPrinted>2026-01-06T13:08:05Z</cp:lastPrinted>
  <dcterms:created xsi:type="dcterms:W3CDTF">2018-07-18T09:59:42Z</dcterms:created>
  <dcterms:modified xsi:type="dcterms:W3CDTF">2026-01-20T13:34:08Z</dcterms:modified>
</cp:coreProperties>
</file>