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zova\Documents\Ekonomické informace´2016\"/>
    </mc:Choice>
  </mc:AlternateContent>
  <bookViews>
    <workbookView xWindow="0" yWindow="0" windowWidth="28800" windowHeight="12210"/>
  </bookViews>
  <sheets>
    <sheet name="ÚPSZ´2016" sheetId="1" r:id="rId1"/>
  </sheets>
  <definedNames>
    <definedName name="_xlnm._FilterDatabase" localSheetId="0" hidden="1">ÚPSZ´2016!$A$6:$J$43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G45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8" i="1"/>
  <c r="G4" i="1"/>
  <c r="F4" i="1"/>
  <c r="I43" i="1" s="1"/>
  <c r="E4" i="1"/>
  <c r="H43" i="1" s="1"/>
  <c r="I8" i="1" l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I7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H45" i="1" l="1"/>
  <c r="I45" i="1"/>
</calcChain>
</file>

<file path=xl/sharedStrings.xml><?xml version="1.0" encoding="utf-8"?>
<sst xmlns="http://schemas.openxmlformats.org/spreadsheetml/2006/main" count="132" uniqueCount="73">
  <si>
    <t>VÝPOČET PŘÍSPĚVKŮ PROGRAMU IV. PRO TJ a SK NA ÚDRŽBU A PROVOZ SPORTOVNÍCH ZAŘÍZENÍ PRO ROK 2016</t>
  </si>
  <si>
    <t>přidělená částka MŠMT</t>
  </si>
  <si>
    <t>č.žádosti na MŠMT</t>
  </si>
  <si>
    <t>region</t>
  </si>
  <si>
    <t>název žadatele</t>
  </si>
  <si>
    <t>právní vztah ke sportovišti</t>
  </si>
  <si>
    <t>majetek</t>
  </si>
  <si>
    <t>počet členů</t>
  </si>
  <si>
    <t>paušál                     á 10.000 Kč</t>
  </si>
  <si>
    <t>80% na hodnotu majetku</t>
  </si>
  <si>
    <t>20% na členskou základnu</t>
  </si>
  <si>
    <t>celkem</t>
  </si>
  <si>
    <t>PHA</t>
  </si>
  <si>
    <t>Český atletický svaz (ústředí-hala Strahov)</t>
  </si>
  <si>
    <t>vlastník</t>
  </si>
  <si>
    <t>HKK</t>
  </si>
  <si>
    <t>Sportovní klub Solnice, z.s.</t>
  </si>
  <si>
    <t>vlastník, výpůjčka</t>
  </si>
  <si>
    <t>Sportovní klub Nové Město nad Metují</t>
  </si>
  <si>
    <t>TĚLOVÝCHOVNÁ JEDNOTA LOKOMOTIVA TRUTNOV o.s.</t>
  </si>
  <si>
    <t>vlastník, dlouhodobý pronájem</t>
  </si>
  <si>
    <t>TJ Nová Paka</t>
  </si>
  <si>
    <t>JHM</t>
  </si>
  <si>
    <t>T.J. Lokomotiva Břeclav</t>
  </si>
  <si>
    <t>AC Moravská Slavia Brno</t>
  </si>
  <si>
    <t>KVK</t>
  </si>
  <si>
    <t>Školní atletický klub Chodov</t>
  </si>
  <si>
    <t xml:space="preserve">výpůjčka </t>
  </si>
  <si>
    <t>LBK</t>
  </si>
  <si>
    <t>AC SYNER Turnov</t>
  </si>
  <si>
    <t>dlouhodový pronájem</t>
  </si>
  <si>
    <t>Tělovýchovná jednota LIAZ Jablonec nad Nisou, o.s.</t>
  </si>
  <si>
    <t>Tělovýchovná jednota Jiskra Nový Bor, o.s.</t>
  </si>
  <si>
    <t>MSK</t>
  </si>
  <si>
    <t>Sdružení sportovních klubů Vítkovice, z.s.</t>
  </si>
  <si>
    <t>TJ. Slezan Frýdek-Místek</t>
  </si>
  <si>
    <t>Tělovýchovná jednota Slezan Opava, z.s.</t>
  </si>
  <si>
    <t>Tělocvičná jednota Sokol Opava</t>
  </si>
  <si>
    <t>OLK</t>
  </si>
  <si>
    <t>TJ Šumperk, z.s.</t>
  </si>
  <si>
    <t>Tělovýchovná jednota LOKOMOTIVA OLOMOUC</t>
  </si>
  <si>
    <t>TJ Uničov</t>
  </si>
  <si>
    <t>Atletický klub Prostějov, z.s.</t>
  </si>
  <si>
    <t>SK Hranice</t>
  </si>
  <si>
    <t>PAK</t>
  </si>
  <si>
    <t>Hvězda Sportovní klub policie Pardubice</t>
  </si>
  <si>
    <t>Tělovýchovná jednota Jiskra Ústí nad Orlicí, z.s.</t>
  </si>
  <si>
    <t>"SPORTOVNÍ KLUB SLAVIA PRAHA"</t>
  </si>
  <si>
    <t>SPORTOVNÍ KLUBY PRAHA 4</t>
  </si>
  <si>
    <t>vlastník, dlohodobý pronájem</t>
  </si>
  <si>
    <t>PLK</t>
  </si>
  <si>
    <t>Atletika Klatovy, z.s.</t>
  </si>
  <si>
    <t>TJ Sušice, z.s.</t>
  </si>
  <si>
    <t>Atletický klub Škoda Plzeň z. s.</t>
  </si>
  <si>
    <t>Tělovýchovná jednota Baník Stříbro, o.s.</t>
  </si>
  <si>
    <t>STČ</t>
  </si>
  <si>
    <t>Tělovýchovná jednota Slavoj Stará Boleslav</t>
  </si>
  <si>
    <t>TJ Kavalier Sázava</t>
  </si>
  <si>
    <t>Tělocvičná jednota Sokol na Mělníce</t>
  </si>
  <si>
    <t>USK</t>
  </si>
  <si>
    <t>Sportovní klub Děčín, o.s.</t>
  </si>
  <si>
    <t>Atletický klub Bílina</t>
  </si>
  <si>
    <t>VYK</t>
  </si>
  <si>
    <t>Tělovýchovná jednota Nové Město na Moravě, z.s.</t>
  </si>
  <si>
    <t>Tělovýchovná jednota Spartak Třebíč</t>
  </si>
  <si>
    <t>ZLK</t>
  </si>
  <si>
    <t>TJ Slovácká Slavia Uherské Hradiště</t>
  </si>
  <si>
    <t>výpůjčka, dlouhodobý pronájem</t>
  </si>
  <si>
    <t>ATLETICKÝ KLUB KROMĚŘÍŽ z.s.</t>
  </si>
  <si>
    <t>VYŘAZENO MŠMT</t>
  </si>
  <si>
    <t>Sportovní klub Týniště nad Orlicí</t>
  </si>
  <si>
    <t>členské příspěvky</t>
  </si>
  <si>
    <t>AC Čejkovice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</si>
</sst>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165" fontId="3" fillId="0" borderId="0" xfId="0" applyNumberFormat="1" applyFont="1" applyBorder="1"/>
    <xf numFmtId="3" fontId="3" fillId="0" borderId="0" xfId="0" applyNumberFormat="1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6" fillId="0" borderId="8" xfId="1" applyFont="1" applyFill="1" applyBorder="1" applyAlignment="1">
      <alignment horizontal="left"/>
    </xf>
    <xf numFmtId="0" fontId="6" fillId="3" borderId="8" xfId="1" applyFont="1" applyFill="1" applyBorder="1" applyAlignment="1" applyProtection="1">
      <alignment horizontal="left"/>
      <protection locked="0"/>
    </xf>
    <xf numFmtId="0" fontId="6" fillId="4" borderId="8" xfId="1" applyFont="1" applyFill="1" applyBorder="1" applyAlignment="1" applyProtection="1">
      <alignment horizontal="left"/>
    </xf>
    <xf numFmtId="165" fontId="7" fillId="0" borderId="10" xfId="0" applyNumberFormat="1" applyFont="1" applyFill="1" applyBorder="1"/>
    <xf numFmtId="165" fontId="7" fillId="0" borderId="9" xfId="0" applyNumberFormat="1" applyFont="1" applyFill="1" applyBorder="1"/>
    <xf numFmtId="3" fontId="7" fillId="0" borderId="11" xfId="0" applyNumberFormat="1" applyFont="1" applyBorder="1"/>
    <xf numFmtId="0" fontId="4" fillId="2" borderId="12" xfId="0" applyFont="1" applyFill="1" applyBorder="1" applyAlignment="1">
      <alignment horizontal="center"/>
    </xf>
    <xf numFmtId="0" fontId="6" fillId="0" borderId="13" xfId="1" applyFont="1" applyFill="1" applyBorder="1" applyAlignment="1">
      <alignment horizontal="left"/>
    </xf>
    <xf numFmtId="0" fontId="6" fillId="3" borderId="13" xfId="1" applyFont="1" applyFill="1" applyBorder="1" applyAlignment="1" applyProtection="1">
      <alignment horizontal="left"/>
      <protection locked="0"/>
    </xf>
    <xf numFmtId="0" fontId="6" fillId="4" borderId="12" xfId="1" applyFont="1" applyFill="1" applyBorder="1" applyAlignment="1" applyProtection="1">
      <alignment horizontal="left"/>
    </xf>
    <xf numFmtId="165" fontId="7" fillId="0" borderId="16" xfId="0" applyNumberFormat="1" applyFont="1" applyFill="1" applyBorder="1"/>
    <xf numFmtId="165" fontId="7" fillId="0" borderId="15" xfId="0" applyNumberFormat="1" applyFont="1" applyFill="1" applyBorder="1"/>
    <xf numFmtId="3" fontId="7" fillId="0" borderId="17" xfId="0" applyNumberFormat="1" applyFont="1" applyBorder="1"/>
    <xf numFmtId="0" fontId="4" fillId="2" borderId="18" xfId="0" applyFont="1" applyFill="1" applyBorder="1" applyAlignment="1">
      <alignment horizontal="center"/>
    </xf>
    <xf numFmtId="0" fontId="6" fillId="0" borderId="12" xfId="1" applyFont="1" applyFill="1" applyBorder="1" applyAlignment="1" applyProtection="1">
      <alignment horizontal="left"/>
      <protection locked="0"/>
    </xf>
    <xf numFmtId="0" fontId="6" fillId="3" borderId="12" xfId="1" applyFont="1" applyFill="1" applyBorder="1" applyAlignment="1" applyProtection="1">
      <alignment horizontal="left"/>
      <protection locked="0"/>
    </xf>
    <xf numFmtId="0" fontId="7" fillId="0" borderId="12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7" fillId="0" borderId="13" xfId="1" applyFont="1" applyFill="1" applyBorder="1" applyAlignment="1">
      <alignment horizontal="left"/>
    </xf>
    <xf numFmtId="0" fontId="7" fillId="0" borderId="13" xfId="1" applyFont="1" applyFill="1" applyBorder="1" applyAlignment="1" applyProtection="1">
      <alignment horizontal="left"/>
      <protection locked="0"/>
    </xf>
    <xf numFmtId="0" fontId="7" fillId="0" borderId="12" xfId="1" applyFont="1" applyFill="1" applyBorder="1" applyAlignment="1" applyProtection="1">
      <alignment horizontal="left"/>
      <protection locked="0"/>
    </xf>
    <xf numFmtId="0" fontId="7" fillId="0" borderId="19" xfId="1" applyFont="1" applyFill="1" applyBorder="1" applyAlignment="1">
      <alignment horizontal="left"/>
    </xf>
    <xf numFmtId="0" fontId="8" fillId="0" borderId="12" xfId="1" applyFont="1" applyFill="1" applyBorder="1" applyAlignment="1">
      <alignment horizontal="left"/>
    </xf>
    <xf numFmtId="0" fontId="8" fillId="0" borderId="12" xfId="1" applyFont="1" applyFill="1" applyBorder="1" applyAlignment="1" applyProtection="1">
      <alignment horizontal="left"/>
      <protection locked="0"/>
    </xf>
    <xf numFmtId="0" fontId="6" fillId="0" borderId="13" xfId="1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>
      <alignment horizontal="center"/>
    </xf>
    <xf numFmtId="0" fontId="7" fillId="0" borderId="21" xfId="1" applyFont="1" applyFill="1" applyBorder="1" applyAlignment="1">
      <alignment horizontal="left"/>
    </xf>
    <xf numFmtId="0" fontId="6" fillId="0" borderId="21" xfId="1" applyFont="1" applyFill="1" applyBorder="1" applyAlignment="1" applyProtection="1">
      <alignment horizontal="left"/>
      <protection locked="0"/>
    </xf>
    <xf numFmtId="0" fontId="6" fillId="4" borderId="21" xfId="1" applyFont="1" applyFill="1" applyBorder="1" applyAlignment="1" applyProtection="1">
      <alignment horizontal="left"/>
    </xf>
    <xf numFmtId="165" fontId="7" fillId="0" borderId="24" xfId="0" applyNumberFormat="1" applyFont="1" applyFill="1" applyBorder="1"/>
    <xf numFmtId="165" fontId="7" fillId="0" borderId="23" xfId="0" applyNumberFormat="1" applyFont="1" applyFill="1" applyBorder="1"/>
    <xf numFmtId="3" fontId="7" fillId="0" borderId="25" xfId="0" applyNumberFormat="1" applyFont="1" applyBorder="1"/>
    <xf numFmtId="0" fontId="1" fillId="0" borderId="0" xfId="0" applyFont="1" applyAlignment="1">
      <alignment horizontal="center"/>
    </xf>
    <xf numFmtId="0" fontId="7" fillId="0" borderId="0" xfId="0" applyFont="1"/>
    <xf numFmtId="165" fontId="7" fillId="0" borderId="0" xfId="0" applyNumberFormat="1" applyFont="1"/>
    <xf numFmtId="165" fontId="7" fillId="0" borderId="15" xfId="0" applyNumberFormat="1" applyFont="1" applyBorder="1"/>
    <xf numFmtId="165" fontId="7" fillId="0" borderId="0" xfId="0" applyNumberFormat="1" applyFont="1" applyBorder="1"/>
    <xf numFmtId="0" fontId="9" fillId="0" borderId="0" xfId="0" applyFont="1" applyFill="1" applyBorder="1" applyAlignment="1">
      <alignment horizontal="left" vertical="center"/>
    </xf>
    <xf numFmtId="165" fontId="10" fillId="0" borderId="15" xfId="0" applyNumberFormat="1" applyFont="1" applyBorder="1"/>
    <xf numFmtId="0" fontId="4" fillId="2" borderId="26" xfId="0" applyFont="1" applyFill="1" applyBorder="1" applyAlignment="1">
      <alignment horizontal="center"/>
    </xf>
    <xf numFmtId="165" fontId="6" fillId="5" borderId="7" xfId="1" applyNumberFormat="1" applyFont="1" applyFill="1" applyBorder="1" applyAlignment="1" applyProtection="1">
      <alignment horizontal="right"/>
    </xf>
    <xf numFmtId="3" fontId="6" fillId="5" borderId="9" xfId="1" applyNumberFormat="1" applyFont="1" applyFill="1" applyBorder="1" applyAlignment="1" applyProtection="1">
      <alignment horizontal="right"/>
    </xf>
    <xf numFmtId="165" fontId="6" fillId="5" borderId="14" xfId="1" applyNumberFormat="1" applyFont="1" applyFill="1" applyBorder="1" applyAlignment="1" applyProtection="1">
      <alignment horizontal="right"/>
    </xf>
    <xf numFmtId="3" fontId="6" fillId="5" borderId="15" xfId="1" applyNumberFormat="1" applyFont="1" applyFill="1" applyBorder="1" applyAlignment="1" applyProtection="1">
      <alignment horizontal="right"/>
    </xf>
    <xf numFmtId="165" fontId="6" fillId="5" borderId="22" xfId="1" applyNumberFormat="1" applyFont="1" applyFill="1" applyBorder="1" applyAlignment="1" applyProtection="1">
      <alignment horizontal="right"/>
    </xf>
    <xf numFmtId="3" fontId="6" fillId="5" borderId="23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K50"/>
  <sheetViews>
    <sheetView tabSelected="1" workbookViewId="0">
      <selection sqref="A1:J1"/>
    </sheetView>
  </sheetViews>
  <sheetFormatPr defaultRowHeight="12.75" x14ac:dyDescent="0.2"/>
  <cols>
    <col min="2" max="2" width="9.140625" style="1"/>
    <col min="3" max="3" width="43.7109375" customWidth="1"/>
    <col min="4" max="4" width="34.28515625" customWidth="1"/>
    <col min="5" max="5" width="12.42578125" bestFit="1" customWidth="1"/>
    <col min="6" max="6" width="10.42578125" customWidth="1"/>
    <col min="7" max="7" width="13.140625" customWidth="1"/>
    <col min="8" max="8" width="15.5703125" customWidth="1"/>
    <col min="9" max="9" width="16.42578125" customWidth="1"/>
    <col min="10" max="10" width="14.7109375" bestFit="1" customWidth="1"/>
  </cols>
  <sheetData>
    <row r="1" spans="1:10" ht="32.25" customHeight="1" thickBot="1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9"/>
    </row>
    <row r="4" spans="1:10" s="2" customFormat="1" x14ac:dyDescent="0.2">
      <c r="B4" s="3"/>
      <c r="C4" s="2" t="s">
        <v>1</v>
      </c>
      <c r="D4" s="4">
        <v>7257700</v>
      </c>
      <c r="E4" s="5">
        <f>SUM(E7:E43)</f>
        <v>1452623.5920000002</v>
      </c>
      <c r="F4" s="6">
        <f>SUM(F7:F43)</f>
        <v>94115</v>
      </c>
      <c r="G4" s="4">
        <f>SUM(G7:G43)</f>
        <v>370000</v>
      </c>
      <c r="H4" s="4">
        <v>5510160</v>
      </c>
      <c r="I4" s="4">
        <v>1377540</v>
      </c>
      <c r="J4" s="4"/>
    </row>
    <row r="5" spans="1:10" s="2" customFormat="1" ht="13.5" thickBot="1" x14ac:dyDescent="0.25">
      <c r="B5" s="3"/>
      <c r="D5" s="4"/>
      <c r="E5" s="5"/>
      <c r="F5" s="6"/>
      <c r="G5" s="4"/>
      <c r="H5" s="4"/>
      <c r="I5" s="4"/>
      <c r="J5" s="4"/>
    </row>
    <row r="6" spans="1:10" ht="26.25" thickBo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9" t="s">
        <v>11</v>
      </c>
    </row>
    <row r="7" spans="1:10" ht="15" x14ac:dyDescent="0.25">
      <c r="A7" s="10">
        <v>1</v>
      </c>
      <c r="B7" s="11" t="s">
        <v>12</v>
      </c>
      <c r="C7" s="12" t="s">
        <v>13</v>
      </c>
      <c r="D7" s="13" t="s">
        <v>14</v>
      </c>
      <c r="E7" s="51">
        <v>15000</v>
      </c>
      <c r="F7" s="52">
        <v>60512</v>
      </c>
      <c r="G7" s="14">
        <v>10000</v>
      </c>
      <c r="H7" s="15">
        <f t="shared" ref="H7:H38" si="0">($H$4/($E$4*1000))*(E7*1000)</f>
        <v>56898.704148266363</v>
      </c>
      <c r="I7" s="15">
        <f t="shared" ref="I7:I38" si="1">($I$4/($F$4*1000))*(F7*1000)</f>
        <v>885700.4779259417</v>
      </c>
      <c r="J7" s="16">
        <v>952599</v>
      </c>
    </row>
    <row r="8" spans="1:10" ht="15" x14ac:dyDescent="0.25">
      <c r="A8" s="17">
        <v>2</v>
      </c>
      <c r="B8" s="18" t="s">
        <v>15</v>
      </c>
      <c r="C8" s="19" t="s">
        <v>16</v>
      </c>
      <c r="D8" s="20" t="s">
        <v>17</v>
      </c>
      <c r="E8" s="53">
        <v>12081</v>
      </c>
      <c r="F8" s="54">
        <v>273</v>
      </c>
      <c r="G8" s="21">
        <v>10000</v>
      </c>
      <c r="H8" s="22">
        <f t="shared" si="0"/>
        <v>45826.21632101373</v>
      </c>
      <c r="I8" s="22">
        <f t="shared" si="1"/>
        <v>3995.8393454815919</v>
      </c>
      <c r="J8" s="23">
        <v>59822</v>
      </c>
    </row>
    <row r="9" spans="1:10" ht="15" x14ac:dyDescent="0.25">
      <c r="A9" s="24">
        <v>3</v>
      </c>
      <c r="B9" s="18" t="s">
        <v>15</v>
      </c>
      <c r="C9" s="25" t="s">
        <v>18</v>
      </c>
      <c r="D9" s="20" t="s">
        <v>14</v>
      </c>
      <c r="E9" s="53">
        <v>51216</v>
      </c>
      <c r="F9" s="54">
        <v>645</v>
      </c>
      <c r="G9" s="21">
        <v>10000</v>
      </c>
      <c r="H9" s="22">
        <f t="shared" si="0"/>
        <v>194274.93544384066</v>
      </c>
      <c r="I9" s="22">
        <f t="shared" si="1"/>
        <v>9440.7193327312325</v>
      </c>
      <c r="J9" s="23">
        <v>213716</v>
      </c>
    </row>
    <row r="10" spans="1:10" ht="15" x14ac:dyDescent="0.25">
      <c r="A10" s="24">
        <v>5</v>
      </c>
      <c r="B10" s="18" t="s">
        <v>15</v>
      </c>
      <c r="C10" s="26" t="s">
        <v>19</v>
      </c>
      <c r="D10" s="20" t="s">
        <v>20</v>
      </c>
      <c r="E10" s="53">
        <v>19279.599999999999</v>
      </c>
      <c r="F10" s="54">
        <v>2353</v>
      </c>
      <c r="G10" s="21">
        <v>10000</v>
      </c>
      <c r="H10" s="22">
        <f t="shared" si="0"/>
        <v>73132.283766461071</v>
      </c>
      <c r="I10" s="22">
        <f t="shared" si="1"/>
        <v>34440.329596769909</v>
      </c>
      <c r="J10" s="23">
        <v>117572</v>
      </c>
    </row>
    <row r="11" spans="1:10" ht="15" x14ac:dyDescent="0.25">
      <c r="A11" s="17">
        <v>6</v>
      </c>
      <c r="B11" s="27" t="s">
        <v>15</v>
      </c>
      <c r="C11" s="25" t="s">
        <v>21</v>
      </c>
      <c r="D11" s="20" t="s">
        <v>17</v>
      </c>
      <c r="E11" s="53">
        <v>5405.1620000000003</v>
      </c>
      <c r="F11" s="54">
        <v>349</v>
      </c>
      <c r="G11" s="21">
        <v>10000</v>
      </c>
      <c r="H11" s="22">
        <f t="shared" si="0"/>
        <v>20503.114234096782</v>
      </c>
      <c r="I11" s="22">
        <f t="shared" si="1"/>
        <v>5108.2341815863574</v>
      </c>
      <c r="J11" s="23">
        <v>35611</v>
      </c>
    </row>
    <row r="12" spans="1:10" ht="15" x14ac:dyDescent="0.25">
      <c r="A12" s="24">
        <v>7</v>
      </c>
      <c r="B12" s="28" t="s">
        <v>22</v>
      </c>
      <c r="C12" s="26" t="s">
        <v>23</v>
      </c>
      <c r="D12" s="20" t="s">
        <v>14</v>
      </c>
      <c r="E12" s="53">
        <v>86582.399999999994</v>
      </c>
      <c r="F12" s="54">
        <v>555</v>
      </c>
      <c r="G12" s="21">
        <v>10000</v>
      </c>
      <c r="H12" s="22">
        <f t="shared" si="0"/>
        <v>328428.42413645715</v>
      </c>
      <c r="I12" s="22">
        <f t="shared" si="1"/>
        <v>8123.409658396643</v>
      </c>
      <c r="J12" s="23">
        <v>346552</v>
      </c>
    </row>
    <row r="13" spans="1:10" ht="15" x14ac:dyDescent="0.25">
      <c r="A13" s="17">
        <v>8</v>
      </c>
      <c r="B13" s="29" t="s">
        <v>22</v>
      </c>
      <c r="C13" s="30" t="s">
        <v>24</v>
      </c>
      <c r="D13" s="20" t="s">
        <v>14</v>
      </c>
      <c r="E13" s="53">
        <v>30407</v>
      </c>
      <c r="F13" s="54">
        <v>602</v>
      </c>
      <c r="G13" s="21">
        <v>10000</v>
      </c>
      <c r="H13" s="22">
        <f t="shared" si="0"/>
        <v>115341.25980242236</v>
      </c>
      <c r="I13" s="22">
        <f t="shared" si="1"/>
        <v>8811.3380438824843</v>
      </c>
      <c r="J13" s="23">
        <v>134153</v>
      </c>
    </row>
    <row r="14" spans="1:10" ht="15" x14ac:dyDescent="0.25">
      <c r="A14" s="17">
        <v>10</v>
      </c>
      <c r="B14" s="27" t="s">
        <v>25</v>
      </c>
      <c r="C14" s="31" t="s">
        <v>26</v>
      </c>
      <c r="D14" s="20" t="s">
        <v>27</v>
      </c>
      <c r="E14" s="53">
        <v>18922.162</v>
      </c>
      <c r="F14" s="54">
        <v>162</v>
      </c>
      <c r="G14" s="21">
        <v>10000</v>
      </c>
      <c r="H14" s="22">
        <f t="shared" si="0"/>
        <v>71776.433165571201</v>
      </c>
      <c r="I14" s="22">
        <f t="shared" si="1"/>
        <v>2371.1574138022634</v>
      </c>
      <c r="J14" s="23">
        <v>84148</v>
      </c>
    </row>
    <row r="15" spans="1:10" ht="15" x14ac:dyDescent="0.25">
      <c r="A15" s="24">
        <v>11</v>
      </c>
      <c r="B15" s="27" t="s">
        <v>28</v>
      </c>
      <c r="C15" s="31" t="s">
        <v>29</v>
      </c>
      <c r="D15" s="20" t="s">
        <v>30</v>
      </c>
      <c r="E15" s="53">
        <v>41000</v>
      </c>
      <c r="F15" s="54">
        <v>591</v>
      </c>
      <c r="G15" s="21">
        <v>10000</v>
      </c>
      <c r="H15" s="22">
        <f t="shared" si="0"/>
        <v>155523.12467192806</v>
      </c>
      <c r="I15" s="22">
        <f t="shared" si="1"/>
        <v>8650.333528130479</v>
      </c>
      <c r="J15" s="23">
        <v>174174</v>
      </c>
    </row>
    <row r="16" spans="1:10" ht="15" x14ac:dyDescent="0.25">
      <c r="A16" s="17">
        <v>12</v>
      </c>
      <c r="B16" s="27" t="s">
        <v>28</v>
      </c>
      <c r="C16" s="31" t="s">
        <v>31</v>
      </c>
      <c r="D16" s="20" t="s">
        <v>14</v>
      </c>
      <c r="E16" s="53">
        <v>5761</v>
      </c>
      <c r="F16" s="54">
        <v>650</v>
      </c>
      <c r="G16" s="21">
        <v>10000</v>
      </c>
      <c r="H16" s="22">
        <f t="shared" si="0"/>
        <v>21852.895639877501</v>
      </c>
      <c r="I16" s="22">
        <f t="shared" si="1"/>
        <v>9513.9032035275995</v>
      </c>
      <c r="J16" s="23">
        <v>41367</v>
      </c>
    </row>
    <row r="17" spans="1:10" ht="15" x14ac:dyDescent="0.25">
      <c r="A17" s="24">
        <v>13</v>
      </c>
      <c r="B17" s="27" t="s">
        <v>28</v>
      </c>
      <c r="C17" s="31" t="s">
        <v>32</v>
      </c>
      <c r="D17" s="20" t="s">
        <v>14</v>
      </c>
      <c r="E17" s="53">
        <v>33474</v>
      </c>
      <c r="F17" s="54">
        <v>564</v>
      </c>
      <c r="G17" s="21">
        <v>10000</v>
      </c>
      <c r="H17" s="22">
        <f t="shared" si="0"/>
        <v>126975.14817727121</v>
      </c>
      <c r="I17" s="22">
        <f t="shared" si="1"/>
        <v>8255.1406258301013</v>
      </c>
      <c r="J17" s="23">
        <v>145230</v>
      </c>
    </row>
    <row r="18" spans="1:10" ht="15" x14ac:dyDescent="0.25">
      <c r="A18" s="17">
        <v>14</v>
      </c>
      <c r="B18" s="27" t="s">
        <v>33</v>
      </c>
      <c r="C18" s="27" t="s">
        <v>34</v>
      </c>
      <c r="D18" s="20" t="s">
        <v>14</v>
      </c>
      <c r="E18" s="53">
        <v>12341.7</v>
      </c>
      <c r="F18" s="54">
        <v>2596</v>
      </c>
      <c r="G18" s="21">
        <v>10000</v>
      </c>
      <c r="H18" s="22">
        <f t="shared" si="0"/>
        <v>46815.115799110601</v>
      </c>
      <c r="I18" s="22">
        <f t="shared" si="1"/>
        <v>37997.065717473306</v>
      </c>
      <c r="J18" s="23">
        <v>94812</v>
      </c>
    </row>
    <row r="19" spans="1:10" ht="15" x14ac:dyDescent="0.25">
      <c r="A19" s="24">
        <v>15</v>
      </c>
      <c r="B19" s="27" t="s">
        <v>33</v>
      </c>
      <c r="C19" s="27" t="s">
        <v>35</v>
      </c>
      <c r="D19" s="20" t="s">
        <v>14</v>
      </c>
      <c r="E19" s="53">
        <v>20913.633999999998</v>
      </c>
      <c r="F19" s="54">
        <v>601</v>
      </c>
      <c r="G19" s="21">
        <v>10000</v>
      </c>
      <c r="H19" s="22">
        <f t="shared" si="0"/>
        <v>79330.57824207496</v>
      </c>
      <c r="I19" s="22">
        <f t="shared" si="1"/>
        <v>8796.7012697232112</v>
      </c>
      <c r="J19" s="23">
        <v>98127</v>
      </c>
    </row>
    <row r="20" spans="1:10" ht="15" x14ac:dyDescent="0.25">
      <c r="A20" s="17">
        <v>16</v>
      </c>
      <c r="B20" s="32" t="s">
        <v>33</v>
      </c>
      <c r="C20" s="31" t="s">
        <v>36</v>
      </c>
      <c r="D20" s="20" t="s">
        <v>14</v>
      </c>
      <c r="E20" s="53">
        <v>14807.1</v>
      </c>
      <c r="F20" s="54">
        <v>938</v>
      </c>
      <c r="G20" s="21">
        <v>10000</v>
      </c>
      <c r="H20" s="22">
        <f t="shared" si="0"/>
        <v>56166.986812919655</v>
      </c>
      <c r="I20" s="22">
        <f t="shared" si="1"/>
        <v>13729.294161398289</v>
      </c>
      <c r="J20" s="23">
        <v>79896</v>
      </c>
    </row>
    <row r="21" spans="1:10" ht="15" x14ac:dyDescent="0.25">
      <c r="A21" s="24">
        <v>17</v>
      </c>
      <c r="B21" s="27" t="s">
        <v>33</v>
      </c>
      <c r="C21" s="31" t="s">
        <v>37</v>
      </c>
      <c r="D21" s="20" t="s">
        <v>14</v>
      </c>
      <c r="E21" s="53">
        <v>28141</v>
      </c>
      <c r="F21" s="54">
        <v>589</v>
      </c>
      <c r="G21" s="21">
        <v>10000</v>
      </c>
      <c r="H21" s="22">
        <f t="shared" si="0"/>
        <v>106745.76222909092</v>
      </c>
      <c r="I21" s="22">
        <f t="shared" si="1"/>
        <v>8621.0599798119329</v>
      </c>
      <c r="J21" s="23">
        <v>125367</v>
      </c>
    </row>
    <row r="22" spans="1:10" ht="15" x14ac:dyDescent="0.25">
      <c r="A22" s="17">
        <v>18</v>
      </c>
      <c r="B22" s="27" t="s">
        <v>38</v>
      </c>
      <c r="C22" s="31" t="s">
        <v>39</v>
      </c>
      <c r="D22" s="20" t="s">
        <v>17</v>
      </c>
      <c r="E22" s="53">
        <v>65430.809000000001</v>
      </c>
      <c r="F22" s="54">
        <v>925</v>
      </c>
      <c r="G22" s="21">
        <v>10000</v>
      </c>
      <c r="H22" s="22">
        <f t="shared" si="0"/>
        <v>248195.21623151493</v>
      </c>
      <c r="I22" s="22">
        <f t="shared" si="1"/>
        <v>13539.016097327738</v>
      </c>
      <c r="J22" s="23">
        <v>271734</v>
      </c>
    </row>
    <row r="23" spans="1:10" ht="15" x14ac:dyDescent="0.25">
      <c r="A23" s="24">
        <v>19</v>
      </c>
      <c r="B23" s="27" t="s">
        <v>38</v>
      </c>
      <c r="C23" s="31" t="s">
        <v>40</v>
      </c>
      <c r="D23" s="20" t="s">
        <v>14</v>
      </c>
      <c r="E23" s="53">
        <v>88681.534</v>
      </c>
      <c r="F23" s="54">
        <v>912</v>
      </c>
      <c r="G23" s="21">
        <v>10000</v>
      </c>
      <c r="H23" s="22">
        <f t="shared" si="0"/>
        <v>336390.95776536164</v>
      </c>
      <c r="I23" s="22">
        <f t="shared" si="1"/>
        <v>13348.738033257187</v>
      </c>
      <c r="J23" s="23">
        <v>359740</v>
      </c>
    </row>
    <row r="24" spans="1:10" ht="15" x14ac:dyDescent="0.25">
      <c r="A24" s="17">
        <v>20</v>
      </c>
      <c r="B24" s="27" t="s">
        <v>38</v>
      </c>
      <c r="C24" s="31" t="s">
        <v>41</v>
      </c>
      <c r="D24" s="20" t="s">
        <v>20</v>
      </c>
      <c r="E24" s="53">
        <v>15027.7</v>
      </c>
      <c r="F24" s="54">
        <v>466</v>
      </c>
      <c r="G24" s="21">
        <v>10000</v>
      </c>
      <c r="H24" s="22">
        <f t="shared" si="0"/>
        <v>57003.777088593495</v>
      </c>
      <c r="I24" s="22">
        <f t="shared" si="1"/>
        <v>6820.7367582213255</v>
      </c>
      <c r="J24" s="23">
        <v>73825</v>
      </c>
    </row>
    <row r="25" spans="1:10" ht="15" x14ac:dyDescent="0.25">
      <c r="A25" s="24">
        <v>21</v>
      </c>
      <c r="B25" s="27" t="s">
        <v>38</v>
      </c>
      <c r="C25" s="25" t="s">
        <v>42</v>
      </c>
      <c r="D25" s="20" t="s">
        <v>14</v>
      </c>
      <c r="E25" s="53">
        <v>700</v>
      </c>
      <c r="F25" s="54">
        <v>399</v>
      </c>
      <c r="G25" s="21">
        <v>10000</v>
      </c>
      <c r="H25" s="22">
        <f t="shared" si="0"/>
        <v>2655.2728602524303</v>
      </c>
      <c r="I25" s="22">
        <f t="shared" si="1"/>
        <v>5840.0728895500188</v>
      </c>
      <c r="J25" s="23">
        <v>18495</v>
      </c>
    </row>
    <row r="26" spans="1:10" ht="15" x14ac:dyDescent="0.25">
      <c r="A26" s="17">
        <v>22</v>
      </c>
      <c r="B26" s="33" t="s">
        <v>38</v>
      </c>
      <c r="C26" s="34" t="s">
        <v>43</v>
      </c>
      <c r="D26" s="20" t="s">
        <v>14</v>
      </c>
      <c r="E26" s="53">
        <v>51266.400000000001</v>
      </c>
      <c r="F26" s="54">
        <v>460</v>
      </c>
      <c r="G26" s="21">
        <v>10000</v>
      </c>
      <c r="H26" s="22">
        <f t="shared" si="0"/>
        <v>194466.11508977885</v>
      </c>
      <c r="I26" s="22">
        <f t="shared" si="1"/>
        <v>6732.9161132656855</v>
      </c>
      <c r="J26" s="23">
        <v>211199</v>
      </c>
    </row>
    <row r="27" spans="1:10" ht="15" x14ac:dyDescent="0.25">
      <c r="A27" s="24">
        <v>23</v>
      </c>
      <c r="B27" s="27" t="s">
        <v>44</v>
      </c>
      <c r="C27" s="31" t="s">
        <v>45</v>
      </c>
      <c r="D27" s="20" t="s">
        <v>30</v>
      </c>
      <c r="E27" s="53">
        <v>30000</v>
      </c>
      <c r="F27" s="54">
        <v>537</v>
      </c>
      <c r="G27" s="21">
        <v>10000</v>
      </c>
      <c r="H27" s="22">
        <f t="shared" si="0"/>
        <v>113797.40829653273</v>
      </c>
      <c r="I27" s="22">
        <f t="shared" si="1"/>
        <v>7859.9477235297245</v>
      </c>
      <c r="J27" s="23">
        <v>131657</v>
      </c>
    </row>
    <row r="28" spans="1:10" ht="15" x14ac:dyDescent="0.25">
      <c r="A28" s="17">
        <v>24</v>
      </c>
      <c r="B28" s="28" t="s">
        <v>44</v>
      </c>
      <c r="C28" s="31" t="s">
        <v>46</v>
      </c>
      <c r="D28" s="20" t="s">
        <v>20</v>
      </c>
      <c r="E28" s="53">
        <v>41854.400000000001</v>
      </c>
      <c r="F28" s="54">
        <v>350</v>
      </c>
      <c r="G28" s="21">
        <v>10000</v>
      </c>
      <c r="H28" s="22">
        <f t="shared" si="0"/>
        <v>158764.0748602133</v>
      </c>
      <c r="I28" s="22">
        <f t="shared" si="1"/>
        <v>5122.8709557456305</v>
      </c>
      <c r="J28" s="23">
        <v>173887</v>
      </c>
    </row>
    <row r="29" spans="1:10" ht="15" x14ac:dyDescent="0.25">
      <c r="A29" s="24">
        <v>25</v>
      </c>
      <c r="B29" s="27" t="s">
        <v>12</v>
      </c>
      <c r="C29" s="27" t="s">
        <v>47</v>
      </c>
      <c r="D29" s="20" t="s">
        <v>14</v>
      </c>
      <c r="E29" s="53">
        <v>303145.3</v>
      </c>
      <c r="F29" s="54">
        <v>7505</v>
      </c>
      <c r="G29" s="21">
        <v>10000</v>
      </c>
      <c r="H29" s="22">
        <f t="shared" si="0"/>
        <v>1149904.9825758301</v>
      </c>
      <c r="I29" s="22">
        <f t="shared" si="1"/>
        <v>109848.99006534558</v>
      </c>
      <c r="J29" s="23">
        <v>1269754</v>
      </c>
    </row>
    <row r="30" spans="1:10" ht="15" x14ac:dyDescent="0.25">
      <c r="A30" s="17">
        <v>26</v>
      </c>
      <c r="B30" s="28" t="s">
        <v>12</v>
      </c>
      <c r="C30" s="25" t="s">
        <v>48</v>
      </c>
      <c r="D30" s="20" t="s">
        <v>49</v>
      </c>
      <c r="E30" s="53">
        <v>75743</v>
      </c>
      <c r="F30" s="54">
        <v>1560</v>
      </c>
      <c r="G30" s="21">
        <v>10000</v>
      </c>
      <c r="H30" s="22">
        <f t="shared" si="0"/>
        <v>287311.90322014259</v>
      </c>
      <c r="I30" s="22">
        <f t="shared" si="1"/>
        <v>22833.367688466238</v>
      </c>
      <c r="J30" s="23">
        <v>320145</v>
      </c>
    </row>
    <row r="31" spans="1:10" ht="15" x14ac:dyDescent="0.25">
      <c r="A31" s="24">
        <v>27</v>
      </c>
      <c r="B31" s="18" t="s">
        <v>50</v>
      </c>
      <c r="C31" s="35" t="s">
        <v>51</v>
      </c>
      <c r="D31" s="20" t="s">
        <v>14</v>
      </c>
      <c r="E31" s="53">
        <v>27413.1</v>
      </c>
      <c r="F31" s="54">
        <v>260</v>
      </c>
      <c r="G31" s="21">
        <v>10000</v>
      </c>
      <c r="H31" s="22">
        <f t="shared" si="0"/>
        <v>103984.6577791227</v>
      </c>
      <c r="I31" s="22">
        <f t="shared" si="1"/>
        <v>3805.56128141104</v>
      </c>
      <c r="J31" s="23">
        <v>117790</v>
      </c>
    </row>
    <row r="32" spans="1:10" ht="15" x14ac:dyDescent="0.25">
      <c r="A32" s="17">
        <v>28</v>
      </c>
      <c r="B32" s="18" t="s">
        <v>50</v>
      </c>
      <c r="C32" s="25" t="s">
        <v>52</v>
      </c>
      <c r="D32" s="20" t="s">
        <v>14</v>
      </c>
      <c r="E32" s="53">
        <v>8950</v>
      </c>
      <c r="F32" s="54">
        <v>644</v>
      </c>
      <c r="G32" s="21">
        <v>10000</v>
      </c>
      <c r="H32" s="22">
        <f t="shared" si="0"/>
        <v>33949.560141798931</v>
      </c>
      <c r="I32" s="22">
        <f t="shared" si="1"/>
        <v>9426.0825585719595</v>
      </c>
      <c r="J32" s="23">
        <v>53376</v>
      </c>
    </row>
    <row r="33" spans="1:11" ht="15" x14ac:dyDescent="0.25">
      <c r="A33" s="24">
        <v>29</v>
      </c>
      <c r="B33" s="27" t="s">
        <v>50</v>
      </c>
      <c r="C33" s="25" t="s">
        <v>53</v>
      </c>
      <c r="D33" s="20" t="s">
        <v>30</v>
      </c>
      <c r="E33" s="53">
        <v>120000</v>
      </c>
      <c r="F33" s="54">
        <v>690</v>
      </c>
      <c r="G33" s="21">
        <v>10000</v>
      </c>
      <c r="H33" s="22">
        <f t="shared" si="0"/>
        <v>455189.6331861309</v>
      </c>
      <c r="I33" s="22">
        <f t="shared" si="1"/>
        <v>10099.374169898529</v>
      </c>
      <c r="J33" s="23">
        <v>475289</v>
      </c>
    </row>
    <row r="34" spans="1:11" ht="15" x14ac:dyDescent="0.25">
      <c r="A34" s="17">
        <v>30</v>
      </c>
      <c r="B34" s="27" t="s">
        <v>50</v>
      </c>
      <c r="C34" s="34" t="s">
        <v>54</v>
      </c>
      <c r="D34" s="20" t="s">
        <v>14</v>
      </c>
      <c r="E34" s="53">
        <v>50037.3</v>
      </c>
      <c r="F34" s="54">
        <v>387</v>
      </c>
      <c r="G34" s="21">
        <v>10000</v>
      </c>
      <c r="H34" s="22">
        <f t="shared" si="0"/>
        <v>189803.8352718699</v>
      </c>
      <c r="I34" s="22">
        <f t="shared" si="1"/>
        <v>5664.4315996387404</v>
      </c>
      <c r="J34" s="23">
        <v>205468</v>
      </c>
    </row>
    <row r="35" spans="1:11" ht="15" x14ac:dyDescent="0.25">
      <c r="A35" s="24">
        <v>31</v>
      </c>
      <c r="B35" s="27" t="s">
        <v>55</v>
      </c>
      <c r="C35" s="31" t="s">
        <v>56</v>
      </c>
      <c r="D35" s="20" t="s">
        <v>14</v>
      </c>
      <c r="E35" s="53">
        <v>12769.1</v>
      </c>
      <c r="F35" s="54">
        <v>571</v>
      </c>
      <c r="G35" s="21">
        <v>10000</v>
      </c>
      <c r="H35" s="22">
        <f t="shared" si="0"/>
        <v>48436.349542641867</v>
      </c>
      <c r="I35" s="22">
        <f t="shared" si="1"/>
        <v>8357.5980449450144</v>
      </c>
      <c r="J35" s="23">
        <v>66794</v>
      </c>
    </row>
    <row r="36" spans="1:11" ht="15" x14ac:dyDescent="0.25">
      <c r="A36" s="17">
        <v>32</v>
      </c>
      <c r="B36" s="27" t="s">
        <v>55</v>
      </c>
      <c r="C36" s="31" t="s">
        <v>57</v>
      </c>
      <c r="D36" s="20" t="s">
        <v>17</v>
      </c>
      <c r="E36" s="53">
        <v>15880</v>
      </c>
      <c r="F36" s="54">
        <v>384</v>
      </c>
      <c r="G36" s="21">
        <v>10000</v>
      </c>
      <c r="H36" s="22">
        <f t="shared" si="0"/>
        <v>60236.761458297988</v>
      </c>
      <c r="I36" s="22">
        <f t="shared" si="1"/>
        <v>5620.5212771609204</v>
      </c>
      <c r="J36" s="23">
        <v>75857</v>
      </c>
    </row>
    <row r="37" spans="1:11" ht="15" x14ac:dyDescent="0.25">
      <c r="A37" s="24">
        <v>33</v>
      </c>
      <c r="B37" s="33" t="s">
        <v>55</v>
      </c>
      <c r="C37" s="34" t="s">
        <v>58</v>
      </c>
      <c r="D37" s="20" t="s">
        <v>14</v>
      </c>
      <c r="E37" s="53">
        <v>22625.9</v>
      </c>
      <c r="F37" s="54">
        <v>739</v>
      </c>
      <c r="G37" s="21">
        <v>10000</v>
      </c>
      <c r="H37" s="22">
        <f t="shared" si="0"/>
        <v>85825.626012550652</v>
      </c>
      <c r="I37" s="22">
        <f t="shared" si="1"/>
        <v>10816.576103702917</v>
      </c>
      <c r="J37" s="23">
        <v>106642</v>
      </c>
    </row>
    <row r="38" spans="1:11" ht="15" x14ac:dyDescent="0.25">
      <c r="A38" s="17">
        <v>34</v>
      </c>
      <c r="B38" s="27" t="s">
        <v>59</v>
      </c>
      <c r="C38" s="31" t="s">
        <v>60</v>
      </c>
      <c r="D38" s="20" t="s">
        <v>14</v>
      </c>
      <c r="E38" s="53">
        <v>5822.5</v>
      </c>
      <c r="F38" s="54">
        <v>614</v>
      </c>
      <c r="G38" s="21">
        <v>10000</v>
      </c>
      <c r="H38" s="22">
        <f t="shared" si="0"/>
        <v>22086.180326885395</v>
      </c>
      <c r="I38" s="22">
        <f t="shared" si="1"/>
        <v>8986.9793337937626</v>
      </c>
      <c r="J38" s="23">
        <v>41073</v>
      </c>
    </row>
    <row r="39" spans="1:11" ht="15" x14ac:dyDescent="0.25">
      <c r="A39" s="24">
        <v>35</v>
      </c>
      <c r="B39" s="27" t="s">
        <v>59</v>
      </c>
      <c r="C39" s="31" t="s">
        <v>61</v>
      </c>
      <c r="D39" s="20" t="s">
        <v>14</v>
      </c>
      <c r="E39" s="53">
        <v>4995</v>
      </c>
      <c r="F39" s="54">
        <v>346</v>
      </c>
      <c r="G39" s="21">
        <v>10000</v>
      </c>
      <c r="H39" s="22">
        <f>($H$4/($E$4*1000))*(E39*1000)</f>
        <v>18947.268481372699</v>
      </c>
      <c r="I39" s="22">
        <f>($I$4/($F$4*1000))*(F39*1000)</f>
        <v>5064.3238591085374</v>
      </c>
      <c r="J39" s="23">
        <v>34012</v>
      </c>
    </row>
    <row r="40" spans="1:11" ht="15" x14ac:dyDescent="0.25">
      <c r="A40" s="17">
        <v>36</v>
      </c>
      <c r="B40" s="29" t="s">
        <v>62</v>
      </c>
      <c r="C40" s="30" t="s">
        <v>63</v>
      </c>
      <c r="D40" s="20" t="s">
        <v>14</v>
      </c>
      <c r="E40" s="53">
        <v>12552.591</v>
      </c>
      <c r="F40" s="54">
        <v>507</v>
      </c>
      <c r="G40" s="21">
        <v>10000</v>
      </c>
      <c r="H40" s="22">
        <f>($H$4/($E$4*1000))*(E40*1000)</f>
        <v>47615.077440212735</v>
      </c>
      <c r="I40" s="22">
        <f>($I$4/($F$4*1000))*(F40*1000)</f>
        <v>7420.8444987515277</v>
      </c>
      <c r="J40" s="23">
        <v>65036</v>
      </c>
    </row>
    <row r="41" spans="1:11" ht="15" x14ac:dyDescent="0.25">
      <c r="A41" s="24">
        <v>37</v>
      </c>
      <c r="B41" s="27" t="s">
        <v>62</v>
      </c>
      <c r="C41" s="31" t="s">
        <v>64</v>
      </c>
      <c r="D41" s="20" t="s">
        <v>30</v>
      </c>
      <c r="E41" s="53">
        <v>27317</v>
      </c>
      <c r="F41" s="54">
        <v>728</v>
      </c>
      <c r="G41" s="21">
        <v>10000</v>
      </c>
      <c r="H41" s="22">
        <f>($H$4/($E$4*1000))*(E41*1000)</f>
        <v>103620.12674787948</v>
      </c>
      <c r="I41" s="22">
        <f>($I$4/($F$4*1000))*(F41*1000)</f>
        <v>10655.571587950912</v>
      </c>
      <c r="J41" s="23">
        <v>124276</v>
      </c>
    </row>
    <row r="42" spans="1:11" ht="15" x14ac:dyDescent="0.25">
      <c r="A42" s="17">
        <v>38</v>
      </c>
      <c r="B42" s="27" t="s">
        <v>65</v>
      </c>
      <c r="C42" s="31" t="s">
        <v>66</v>
      </c>
      <c r="D42" s="20" t="s">
        <v>67</v>
      </c>
      <c r="E42" s="53">
        <v>59452.2</v>
      </c>
      <c r="F42" s="54">
        <v>2785</v>
      </c>
      <c r="G42" s="21">
        <v>10000</v>
      </c>
      <c r="H42" s="22">
        <f>($H$4/($E$4*1000))*(E42*1000)</f>
        <v>225516.87591757075</v>
      </c>
      <c r="I42" s="22">
        <f>($I$4/($F$4*1000))*(F42*1000)</f>
        <v>40763.416033575944</v>
      </c>
      <c r="J42" s="23">
        <v>276280</v>
      </c>
    </row>
    <row r="43" spans="1:11" ht="15.75" thickBot="1" x14ac:dyDescent="0.3">
      <c r="A43" s="36">
        <v>39</v>
      </c>
      <c r="B43" s="37" t="s">
        <v>65</v>
      </c>
      <c r="C43" s="38" t="s">
        <v>68</v>
      </c>
      <c r="D43" s="39" t="s">
        <v>14</v>
      </c>
      <c r="E43" s="55">
        <v>17628</v>
      </c>
      <c r="F43" s="56">
        <v>366</v>
      </c>
      <c r="G43" s="40">
        <v>10000</v>
      </c>
      <c r="H43" s="41">
        <f>($H$4/($E$4*1000))*(E43*1000)</f>
        <v>66867.357115042629</v>
      </c>
      <c r="I43" s="41">
        <f>($I$4/($F$4*1000))*(F43*1000)</f>
        <v>5357.0593422940019</v>
      </c>
      <c r="J43" s="42">
        <v>82225</v>
      </c>
      <c r="K43" s="43"/>
    </row>
    <row r="44" spans="1:11" ht="14.25" x14ac:dyDescent="0.2">
      <c r="E44" s="44"/>
      <c r="F44" s="44"/>
      <c r="G44" s="44"/>
      <c r="H44" s="44"/>
      <c r="I44" s="44"/>
      <c r="J44" s="45"/>
    </row>
    <row r="45" spans="1:11" ht="14.25" x14ac:dyDescent="0.2">
      <c r="E45" s="44"/>
      <c r="F45" s="44"/>
      <c r="G45" s="46">
        <f>SUM(G7:G44)</f>
        <v>370000</v>
      </c>
      <c r="H45" s="46">
        <f>SUM(H7:H44)</f>
        <v>5510159.9999999991</v>
      </c>
      <c r="I45" s="46">
        <f>SUM(I7:I44)</f>
        <v>1377540</v>
      </c>
      <c r="J45" s="46">
        <f>SUM(J7:J44)</f>
        <v>7257700</v>
      </c>
    </row>
    <row r="46" spans="1:11" ht="14.25" x14ac:dyDescent="0.2">
      <c r="E46" s="44"/>
      <c r="F46" s="44"/>
      <c r="G46" s="47"/>
      <c r="H46" s="47"/>
      <c r="I46" s="47"/>
      <c r="J46" s="47"/>
    </row>
    <row r="47" spans="1:11" ht="15" x14ac:dyDescent="0.2">
      <c r="C47" s="48" t="s">
        <v>69</v>
      </c>
    </row>
    <row r="49" spans="1:10" ht="15" x14ac:dyDescent="0.25">
      <c r="A49" s="17">
        <v>4</v>
      </c>
      <c r="B49" s="27" t="s">
        <v>15</v>
      </c>
      <c r="C49" s="26" t="s">
        <v>70</v>
      </c>
      <c r="D49" s="20" t="s">
        <v>17</v>
      </c>
      <c r="E49" s="53">
        <v>37927.300000000003</v>
      </c>
      <c r="F49" s="54">
        <v>740</v>
      </c>
      <c r="G49" s="22"/>
      <c r="H49" s="22"/>
      <c r="I49" s="22"/>
      <c r="J49" s="49" t="s">
        <v>71</v>
      </c>
    </row>
    <row r="50" spans="1:10" ht="15" x14ac:dyDescent="0.25">
      <c r="A50" s="50">
        <v>9</v>
      </c>
      <c r="B50" s="33" t="s">
        <v>22</v>
      </c>
      <c r="C50" s="34" t="s">
        <v>72</v>
      </c>
      <c r="D50" s="20" t="s">
        <v>30</v>
      </c>
      <c r="E50" s="53">
        <v>14000.4</v>
      </c>
      <c r="F50" s="54">
        <v>112</v>
      </c>
      <c r="G50" s="21"/>
      <c r="H50" s="22"/>
      <c r="I50" s="22"/>
      <c r="J50" s="49" t="s">
        <v>71</v>
      </c>
    </row>
  </sheetData>
  <mergeCells count="1">
    <mergeCell ref="A1:J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ÚPSZ´2016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Renzová</dc:creator>
  <cp:lastModifiedBy>Martina Renzová</cp:lastModifiedBy>
  <dcterms:created xsi:type="dcterms:W3CDTF">2016-06-24T07:50:28Z</dcterms:created>
  <dcterms:modified xsi:type="dcterms:W3CDTF">2016-06-24T07:52:45Z</dcterms:modified>
</cp:coreProperties>
</file>