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rozpočet SCM" sheetId="1" r:id="rId1"/>
  </sheets>
  <definedNames>
    <definedName name="_xlnm.Print_Titles" localSheetId="0">'rozpočet SCM'!$1:$5</definedName>
  </definedNames>
  <calcPr fullCalcOnLoad="1"/>
</workbook>
</file>

<file path=xl/sharedStrings.xml><?xml version="1.0" encoding="utf-8"?>
<sst xmlns="http://schemas.openxmlformats.org/spreadsheetml/2006/main" count="119" uniqueCount="45">
  <si>
    <t>SCM</t>
  </si>
  <si>
    <t>Předáni</t>
  </si>
  <si>
    <t>Repre starty</t>
  </si>
  <si>
    <t>Rekord</t>
  </si>
  <si>
    <t>celkem</t>
  </si>
  <si>
    <t>Sportovní</t>
  </si>
  <si>
    <t>Zdravotní</t>
  </si>
  <si>
    <t>Organizační</t>
  </si>
  <si>
    <t>Celkem</t>
  </si>
  <si>
    <t>A</t>
  </si>
  <si>
    <t>B</t>
  </si>
  <si>
    <t>C</t>
  </si>
  <si>
    <t>RSC</t>
  </si>
  <si>
    <t>ČR</t>
  </si>
  <si>
    <t xml:space="preserve"> </t>
  </si>
  <si>
    <t>příprava</t>
  </si>
  <si>
    <t>prohlídky</t>
  </si>
  <si>
    <t>výdaje</t>
  </si>
  <si>
    <t>Praha 1-5</t>
  </si>
  <si>
    <t>počet</t>
  </si>
  <si>
    <t>body</t>
  </si>
  <si>
    <t>Praha 1 - 5</t>
  </si>
  <si>
    <t>částka</t>
  </si>
  <si>
    <t>Praha 6-10</t>
  </si>
  <si>
    <t>Praha 6 - 10</t>
  </si>
  <si>
    <t>Střední Čechy</t>
  </si>
  <si>
    <t>Jižní Čechy</t>
  </si>
  <si>
    <t>Plzeň</t>
  </si>
  <si>
    <t>Karlovy Vary</t>
  </si>
  <si>
    <t>K.Vary</t>
  </si>
  <si>
    <t>Ústí n/L</t>
  </si>
  <si>
    <t>Liberec</t>
  </si>
  <si>
    <t>Pardubice</t>
  </si>
  <si>
    <t>Hradec Králové</t>
  </si>
  <si>
    <t>H.Králové</t>
  </si>
  <si>
    <t>Vysočina</t>
  </si>
  <si>
    <t>Jižní Morava</t>
  </si>
  <si>
    <t>Olomouc</t>
  </si>
  <si>
    <t>Zlín</t>
  </si>
  <si>
    <t>Ostrava</t>
  </si>
  <si>
    <t>Třinec</t>
  </si>
  <si>
    <t>VSCM I.+II.</t>
  </si>
  <si>
    <t>VSCM III.-IV.</t>
  </si>
  <si>
    <t>ROZDĚLENÍ PŘÍSPĚVKŮ NA SPORTOVNÍ PŘÍPRAVU A ORGANIZAČNÍ VÝDAJE SCM V ROCE 2014</t>
  </si>
  <si>
    <t>´2013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</si>
</sst>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9.140625" style="3" customWidth="1"/>
    <col min="2" max="2" width="5.00390625" style="3" customWidth="1"/>
    <col min="3" max="3" width="9.140625" style="3" customWidth="1"/>
    <col min="4" max="4" width="10.57421875" style="3" bestFit="1" customWidth="1"/>
    <col min="5" max="5" width="11.7109375" style="3" bestFit="1" customWidth="1"/>
    <col min="6" max="9" width="9.140625" style="3" customWidth="1"/>
    <col min="10" max="10" width="11.7109375" style="4" customWidth="1"/>
    <col min="11" max="11" width="9.140625" style="4" customWidth="1"/>
    <col min="12" max="12" width="11.28125" style="3" customWidth="1"/>
    <col min="13" max="14" width="10.28125" style="3" customWidth="1"/>
    <col min="15" max="15" width="12.00390625" style="3" customWidth="1"/>
    <col min="16" max="16" width="10.57421875" style="3" customWidth="1"/>
    <col min="17" max="16384" width="9.140625" style="3" customWidth="1"/>
  </cols>
  <sheetData>
    <row r="1" spans="10:11" s="1" customFormat="1" ht="13.5" thickBot="1">
      <c r="J1" s="2"/>
      <c r="K1" s="2"/>
    </row>
    <row r="2" spans="1:16" ht="21" thickBot="1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ht="13.5" thickBot="1"/>
    <row r="4" spans="1:16" ht="12.75">
      <c r="A4" s="59" t="s">
        <v>0</v>
      </c>
      <c r="B4" s="67"/>
      <c r="C4" s="5"/>
      <c r="D4" s="6"/>
      <c r="E4" s="6"/>
      <c r="F4" s="51"/>
      <c r="G4" s="51"/>
      <c r="H4" s="52"/>
      <c r="I4" s="7" t="s">
        <v>1</v>
      </c>
      <c r="J4" s="8" t="s">
        <v>2</v>
      </c>
      <c r="K4" s="8" t="s">
        <v>3</v>
      </c>
      <c r="L4" s="8" t="s">
        <v>4</v>
      </c>
      <c r="M4" s="9" t="s">
        <v>5</v>
      </c>
      <c r="N4" s="10" t="s">
        <v>6</v>
      </c>
      <c r="O4" s="10" t="s">
        <v>7</v>
      </c>
      <c r="P4" s="65" t="s">
        <v>8</v>
      </c>
    </row>
    <row r="5" spans="1:16" ht="13.5" thickBot="1">
      <c r="A5" s="63"/>
      <c r="B5" s="68"/>
      <c r="C5" s="11"/>
      <c r="D5" s="12" t="s">
        <v>41</v>
      </c>
      <c r="E5" s="13" t="s">
        <v>42</v>
      </c>
      <c r="F5" s="13" t="s">
        <v>9</v>
      </c>
      <c r="G5" s="13" t="s">
        <v>10</v>
      </c>
      <c r="H5" s="13" t="s">
        <v>11</v>
      </c>
      <c r="I5" s="14" t="s">
        <v>12</v>
      </c>
      <c r="J5" s="15" t="s">
        <v>44</v>
      </c>
      <c r="K5" s="16" t="s">
        <v>13</v>
      </c>
      <c r="L5" s="16" t="s">
        <v>14</v>
      </c>
      <c r="M5" s="17" t="s">
        <v>15</v>
      </c>
      <c r="N5" s="18" t="s">
        <v>16</v>
      </c>
      <c r="O5" s="18" t="s">
        <v>17</v>
      </c>
      <c r="P5" s="66"/>
    </row>
    <row r="6" spans="1:16" ht="12.75">
      <c r="A6" s="59" t="s">
        <v>18</v>
      </c>
      <c r="B6" s="60"/>
      <c r="C6" s="19" t="s">
        <v>19</v>
      </c>
      <c r="D6" s="20">
        <v>0</v>
      </c>
      <c r="E6" s="20">
        <v>0</v>
      </c>
      <c r="F6" s="20">
        <v>5</v>
      </c>
      <c r="G6" s="20">
        <v>10</v>
      </c>
      <c r="H6" s="20">
        <v>11</v>
      </c>
      <c r="I6" s="21">
        <v>0</v>
      </c>
      <c r="J6" s="20"/>
      <c r="K6" s="20"/>
      <c r="L6" s="20">
        <f>SUM(F6:H6)</f>
        <v>26</v>
      </c>
      <c r="M6" s="22"/>
      <c r="N6" s="23"/>
      <c r="O6" s="23"/>
      <c r="P6" s="24"/>
    </row>
    <row r="7" spans="1:16" ht="12.75">
      <c r="A7" s="61"/>
      <c r="B7" s="62"/>
      <c r="C7" s="25" t="s">
        <v>20</v>
      </c>
      <c r="D7" s="26">
        <f>D6*10</f>
        <v>0</v>
      </c>
      <c r="E7" s="26">
        <f>E6*5</f>
        <v>0</v>
      </c>
      <c r="F7" s="26">
        <f>F6*5</f>
        <v>25</v>
      </c>
      <c r="G7" s="26">
        <f>G6*3</f>
        <v>30</v>
      </c>
      <c r="H7" s="26">
        <f>H6*1</f>
        <v>11</v>
      </c>
      <c r="I7" s="26">
        <f>I6*10</f>
        <v>0</v>
      </c>
      <c r="J7" s="27">
        <v>17</v>
      </c>
      <c r="K7" s="27">
        <v>0</v>
      </c>
      <c r="L7" s="27">
        <f>SUM(D7:K7)</f>
        <v>83</v>
      </c>
      <c r="M7" s="28"/>
      <c r="N7" s="29"/>
      <c r="O7" s="29"/>
      <c r="P7" s="30"/>
    </row>
    <row r="8" spans="1:16" ht="13.5" thickBot="1">
      <c r="A8" s="63" t="s">
        <v>21</v>
      </c>
      <c r="B8" s="64"/>
      <c r="C8" s="31" t="s">
        <v>22</v>
      </c>
      <c r="D8" s="32">
        <f aca="true" t="shared" si="0" ref="D8:K8">D7*1400</f>
        <v>0</v>
      </c>
      <c r="E8" s="32">
        <f t="shared" si="0"/>
        <v>0</v>
      </c>
      <c r="F8" s="32">
        <f t="shared" si="0"/>
        <v>35000</v>
      </c>
      <c r="G8" s="32">
        <f t="shared" si="0"/>
        <v>42000</v>
      </c>
      <c r="H8" s="32">
        <f t="shared" si="0"/>
        <v>15400</v>
      </c>
      <c r="I8" s="32">
        <f t="shared" si="0"/>
        <v>0</v>
      </c>
      <c r="J8" s="32">
        <f t="shared" si="0"/>
        <v>23800</v>
      </c>
      <c r="K8" s="32">
        <f t="shared" si="0"/>
        <v>0</v>
      </c>
      <c r="L8" s="33"/>
      <c r="M8" s="34">
        <f>SUM(D8:L8)</f>
        <v>116200</v>
      </c>
      <c r="N8" s="35">
        <f>L6*500</f>
        <v>13000</v>
      </c>
      <c r="O8" s="35">
        <v>20000</v>
      </c>
      <c r="P8" s="36">
        <f>SUM(M8:O8)</f>
        <v>149200</v>
      </c>
    </row>
    <row r="9" spans="1:16" ht="12.75">
      <c r="A9" s="61" t="s">
        <v>23</v>
      </c>
      <c r="B9" s="62"/>
      <c r="C9" s="19" t="s">
        <v>19</v>
      </c>
      <c r="D9" s="20">
        <v>1</v>
      </c>
      <c r="E9" s="20">
        <v>1</v>
      </c>
      <c r="F9" s="20">
        <v>11</v>
      </c>
      <c r="G9" s="37">
        <v>17</v>
      </c>
      <c r="H9" s="20">
        <v>21</v>
      </c>
      <c r="I9" s="21">
        <v>5</v>
      </c>
      <c r="J9" s="20"/>
      <c r="K9" s="20"/>
      <c r="L9" s="20">
        <f>SUM(F9:H9)</f>
        <v>49</v>
      </c>
      <c r="M9" s="22"/>
      <c r="N9" s="23"/>
      <c r="O9" s="23"/>
      <c r="P9" s="24"/>
    </row>
    <row r="10" spans="1:16" ht="12.75">
      <c r="A10" s="61"/>
      <c r="B10" s="62"/>
      <c r="C10" s="25" t="s">
        <v>20</v>
      </c>
      <c r="D10" s="26">
        <f>D9*10</f>
        <v>10</v>
      </c>
      <c r="E10" s="26">
        <f>E9*5</f>
        <v>5</v>
      </c>
      <c r="F10" s="26">
        <f>F9*5</f>
        <v>55</v>
      </c>
      <c r="G10" s="26">
        <f>G9*3</f>
        <v>51</v>
      </c>
      <c r="H10" s="26">
        <f>H9*1</f>
        <v>21</v>
      </c>
      <c r="I10" s="26">
        <f>I9*10</f>
        <v>50</v>
      </c>
      <c r="J10" s="27">
        <v>15</v>
      </c>
      <c r="K10" s="27">
        <v>0</v>
      </c>
      <c r="L10" s="27">
        <f>SUM(D10:K10)</f>
        <v>207</v>
      </c>
      <c r="M10" s="28"/>
      <c r="N10" s="29"/>
      <c r="O10" s="29"/>
      <c r="P10" s="30"/>
    </row>
    <row r="11" spans="1:16" ht="13.5" thickBot="1">
      <c r="A11" s="63" t="s">
        <v>24</v>
      </c>
      <c r="B11" s="64"/>
      <c r="C11" s="31" t="s">
        <v>22</v>
      </c>
      <c r="D11" s="32">
        <f aca="true" t="shared" si="1" ref="D11:K11">D10*1400</f>
        <v>14000</v>
      </c>
      <c r="E11" s="32">
        <f t="shared" si="1"/>
        <v>7000</v>
      </c>
      <c r="F11" s="32">
        <f t="shared" si="1"/>
        <v>77000</v>
      </c>
      <c r="G11" s="32">
        <f t="shared" si="1"/>
        <v>71400</v>
      </c>
      <c r="H11" s="32">
        <f t="shared" si="1"/>
        <v>29400</v>
      </c>
      <c r="I11" s="32">
        <f t="shared" si="1"/>
        <v>70000</v>
      </c>
      <c r="J11" s="32">
        <f t="shared" si="1"/>
        <v>21000</v>
      </c>
      <c r="K11" s="32">
        <f t="shared" si="1"/>
        <v>0</v>
      </c>
      <c r="L11" s="33"/>
      <c r="M11" s="34">
        <f>SUM(D11:L11)</f>
        <v>289800</v>
      </c>
      <c r="N11" s="35">
        <f>L9*500</f>
        <v>24500</v>
      </c>
      <c r="O11" s="35">
        <v>25000</v>
      </c>
      <c r="P11" s="36">
        <f>SUM(M11:O11)</f>
        <v>339300</v>
      </c>
    </row>
    <row r="12" spans="1:16" ht="12.75">
      <c r="A12" s="59" t="s">
        <v>25</v>
      </c>
      <c r="B12" s="60"/>
      <c r="C12" s="19" t="s">
        <v>19</v>
      </c>
      <c r="D12" s="20">
        <v>2</v>
      </c>
      <c r="E12" s="20">
        <v>1</v>
      </c>
      <c r="F12" s="20">
        <v>15</v>
      </c>
      <c r="G12" s="37">
        <v>13</v>
      </c>
      <c r="H12" s="37">
        <v>10</v>
      </c>
      <c r="I12" s="21">
        <v>1</v>
      </c>
      <c r="J12" s="20"/>
      <c r="K12" s="20"/>
      <c r="L12" s="20">
        <f>SUM(F12:H12)</f>
        <v>38</v>
      </c>
      <c r="M12" s="22"/>
      <c r="N12" s="23"/>
      <c r="O12" s="23"/>
      <c r="P12" s="24"/>
    </row>
    <row r="13" spans="1:16" ht="12.75">
      <c r="A13" s="61"/>
      <c r="B13" s="62"/>
      <c r="C13" s="25" t="s">
        <v>20</v>
      </c>
      <c r="D13" s="26">
        <f>D12*10</f>
        <v>20</v>
      </c>
      <c r="E13" s="26">
        <f>E12*5</f>
        <v>5</v>
      </c>
      <c r="F13" s="26">
        <f>F12*5</f>
        <v>75</v>
      </c>
      <c r="G13" s="26">
        <f>G12*3</f>
        <v>39</v>
      </c>
      <c r="H13" s="26">
        <f>H12*1</f>
        <v>10</v>
      </c>
      <c r="I13" s="26">
        <f>I12*10</f>
        <v>10</v>
      </c>
      <c r="J13" s="27">
        <v>1</v>
      </c>
      <c r="K13" s="27">
        <v>0</v>
      </c>
      <c r="L13" s="27">
        <f>SUM(D13:K13)</f>
        <v>160</v>
      </c>
      <c r="M13" s="28"/>
      <c r="N13" s="29"/>
      <c r="O13" s="29"/>
      <c r="P13" s="30"/>
    </row>
    <row r="14" spans="1:16" ht="13.5" thickBot="1">
      <c r="A14" s="63" t="s">
        <v>25</v>
      </c>
      <c r="B14" s="64"/>
      <c r="C14" s="31" t="s">
        <v>22</v>
      </c>
      <c r="D14" s="32">
        <f aca="true" t="shared" si="2" ref="D14:K14">D13*1400</f>
        <v>28000</v>
      </c>
      <c r="E14" s="32">
        <f t="shared" si="2"/>
        <v>7000</v>
      </c>
      <c r="F14" s="32">
        <f t="shared" si="2"/>
        <v>105000</v>
      </c>
      <c r="G14" s="32">
        <f t="shared" si="2"/>
        <v>54600</v>
      </c>
      <c r="H14" s="32">
        <f t="shared" si="2"/>
        <v>14000</v>
      </c>
      <c r="I14" s="32">
        <f t="shared" si="2"/>
        <v>14000</v>
      </c>
      <c r="J14" s="32">
        <f t="shared" si="2"/>
        <v>1400</v>
      </c>
      <c r="K14" s="32">
        <f t="shared" si="2"/>
        <v>0</v>
      </c>
      <c r="L14" s="33"/>
      <c r="M14" s="34">
        <f>SUM(D14:L14)</f>
        <v>224000</v>
      </c>
      <c r="N14" s="35">
        <f>L12*500</f>
        <v>19000</v>
      </c>
      <c r="O14" s="35">
        <v>25000</v>
      </c>
      <c r="P14" s="36">
        <f>SUM(M14:O14)</f>
        <v>268000</v>
      </c>
    </row>
    <row r="15" spans="1:16" ht="12.75">
      <c r="A15" s="59" t="s">
        <v>26</v>
      </c>
      <c r="B15" s="60"/>
      <c r="C15" s="19" t="s">
        <v>19</v>
      </c>
      <c r="D15" s="20">
        <v>1</v>
      </c>
      <c r="E15" s="20">
        <v>0</v>
      </c>
      <c r="F15" s="20">
        <v>5</v>
      </c>
      <c r="G15" s="20">
        <v>11</v>
      </c>
      <c r="H15" s="37">
        <v>12</v>
      </c>
      <c r="I15" s="21">
        <v>0</v>
      </c>
      <c r="J15" s="20"/>
      <c r="K15" s="20"/>
      <c r="L15" s="20">
        <f>SUM(F15:H15)</f>
        <v>28</v>
      </c>
      <c r="M15" s="22"/>
      <c r="N15" s="23"/>
      <c r="O15" s="23"/>
      <c r="P15" s="24"/>
    </row>
    <row r="16" spans="1:16" ht="12.75">
      <c r="A16" s="61"/>
      <c r="B16" s="62"/>
      <c r="C16" s="25" t="s">
        <v>20</v>
      </c>
      <c r="D16" s="26">
        <f>D15*10</f>
        <v>10</v>
      </c>
      <c r="E16" s="26">
        <f>E15*5</f>
        <v>0</v>
      </c>
      <c r="F16" s="26">
        <f>F15*5</f>
        <v>25</v>
      </c>
      <c r="G16" s="26">
        <f>G15*3</f>
        <v>33</v>
      </c>
      <c r="H16" s="26">
        <f>H15*1</f>
        <v>12</v>
      </c>
      <c r="I16" s="26">
        <f>I15*10</f>
        <v>0</v>
      </c>
      <c r="J16" s="27">
        <v>11</v>
      </c>
      <c r="K16" s="27">
        <v>0</v>
      </c>
      <c r="L16" s="27">
        <f>SUM(D16:K16)</f>
        <v>91</v>
      </c>
      <c r="M16" s="28"/>
      <c r="N16" s="29"/>
      <c r="O16" s="29"/>
      <c r="P16" s="30"/>
    </row>
    <row r="17" spans="1:16" ht="13.5" thickBot="1">
      <c r="A17" s="63" t="s">
        <v>26</v>
      </c>
      <c r="B17" s="64"/>
      <c r="C17" s="31" t="s">
        <v>22</v>
      </c>
      <c r="D17" s="32">
        <f aca="true" t="shared" si="3" ref="D17:K17">D16*1400</f>
        <v>14000</v>
      </c>
      <c r="E17" s="32">
        <f t="shared" si="3"/>
        <v>0</v>
      </c>
      <c r="F17" s="32">
        <f t="shared" si="3"/>
        <v>35000</v>
      </c>
      <c r="G17" s="32">
        <f t="shared" si="3"/>
        <v>46200</v>
      </c>
      <c r="H17" s="32">
        <f t="shared" si="3"/>
        <v>16800</v>
      </c>
      <c r="I17" s="32">
        <f t="shared" si="3"/>
        <v>0</v>
      </c>
      <c r="J17" s="32">
        <f t="shared" si="3"/>
        <v>15400</v>
      </c>
      <c r="K17" s="32">
        <f t="shared" si="3"/>
        <v>0</v>
      </c>
      <c r="L17" s="33"/>
      <c r="M17" s="34">
        <f>SUM(D17:L17)</f>
        <v>127400</v>
      </c>
      <c r="N17" s="35">
        <f>L15*500</f>
        <v>14000</v>
      </c>
      <c r="O17" s="35">
        <v>20000</v>
      </c>
      <c r="P17" s="36">
        <f>SUM(M17:O17)</f>
        <v>161400</v>
      </c>
    </row>
    <row r="18" spans="1:16" ht="12.75">
      <c r="A18" s="59" t="s">
        <v>27</v>
      </c>
      <c r="B18" s="60"/>
      <c r="C18" s="19" t="s">
        <v>19</v>
      </c>
      <c r="D18" s="20">
        <v>1</v>
      </c>
      <c r="E18" s="20">
        <v>2</v>
      </c>
      <c r="F18" s="37">
        <v>7</v>
      </c>
      <c r="G18" s="20">
        <v>20</v>
      </c>
      <c r="H18" s="37">
        <v>5</v>
      </c>
      <c r="I18" s="21">
        <v>0</v>
      </c>
      <c r="J18" s="20" t="s">
        <v>14</v>
      </c>
      <c r="K18" s="20"/>
      <c r="L18" s="20">
        <f>SUM(F18:H18)</f>
        <v>32</v>
      </c>
      <c r="M18" s="22"/>
      <c r="N18" s="23"/>
      <c r="O18" s="23"/>
      <c r="P18" s="24"/>
    </row>
    <row r="19" spans="1:16" ht="12.75">
      <c r="A19" s="61"/>
      <c r="B19" s="62"/>
      <c r="C19" s="25" t="s">
        <v>20</v>
      </c>
      <c r="D19" s="26">
        <f>D18*10</f>
        <v>10</v>
      </c>
      <c r="E19" s="26">
        <f>E18*5</f>
        <v>10</v>
      </c>
      <c r="F19" s="26">
        <f>F18*5</f>
        <v>35</v>
      </c>
      <c r="G19" s="26">
        <f>G18*3</f>
        <v>60</v>
      </c>
      <c r="H19" s="26">
        <f>H18*1</f>
        <v>5</v>
      </c>
      <c r="I19" s="26">
        <f>I18*10</f>
        <v>0</v>
      </c>
      <c r="J19" s="27">
        <v>3</v>
      </c>
      <c r="K19" s="27">
        <v>0</v>
      </c>
      <c r="L19" s="27">
        <f>SUM(D19:K19)</f>
        <v>123</v>
      </c>
      <c r="M19" s="28"/>
      <c r="N19" s="29"/>
      <c r="O19" s="29"/>
      <c r="P19" s="30"/>
    </row>
    <row r="20" spans="1:16" ht="13.5" thickBot="1">
      <c r="A20" s="63" t="s">
        <v>27</v>
      </c>
      <c r="B20" s="64"/>
      <c r="C20" s="31" t="s">
        <v>22</v>
      </c>
      <c r="D20" s="32">
        <f aca="true" t="shared" si="4" ref="D20:K20">D19*1400</f>
        <v>14000</v>
      </c>
      <c r="E20" s="32">
        <f t="shared" si="4"/>
        <v>14000</v>
      </c>
      <c r="F20" s="32">
        <f t="shared" si="4"/>
        <v>49000</v>
      </c>
      <c r="G20" s="32">
        <f t="shared" si="4"/>
        <v>84000</v>
      </c>
      <c r="H20" s="32">
        <f t="shared" si="4"/>
        <v>7000</v>
      </c>
      <c r="I20" s="32">
        <f t="shared" si="4"/>
        <v>0</v>
      </c>
      <c r="J20" s="32">
        <f t="shared" si="4"/>
        <v>4200</v>
      </c>
      <c r="K20" s="32">
        <f t="shared" si="4"/>
        <v>0</v>
      </c>
      <c r="L20" s="33"/>
      <c r="M20" s="34">
        <f>SUM(D20:L20)</f>
        <v>172200</v>
      </c>
      <c r="N20" s="35">
        <f>L18*500</f>
        <v>16000</v>
      </c>
      <c r="O20" s="35">
        <v>25000</v>
      </c>
      <c r="P20" s="36">
        <f>SUM(M20:O20)</f>
        <v>213200</v>
      </c>
    </row>
    <row r="21" spans="1:16" ht="12.75">
      <c r="A21" s="59" t="s">
        <v>28</v>
      </c>
      <c r="B21" s="60"/>
      <c r="C21" s="19" t="s">
        <v>19</v>
      </c>
      <c r="D21" s="20">
        <v>0</v>
      </c>
      <c r="E21" s="20">
        <v>1</v>
      </c>
      <c r="F21" s="20">
        <v>4</v>
      </c>
      <c r="G21" s="20">
        <v>2</v>
      </c>
      <c r="H21" s="20">
        <v>7</v>
      </c>
      <c r="I21" s="21">
        <v>2</v>
      </c>
      <c r="J21" s="20" t="s">
        <v>14</v>
      </c>
      <c r="K21" s="20"/>
      <c r="L21" s="20">
        <f>SUM(F21:H21)</f>
        <v>13</v>
      </c>
      <c r="M21" s="22"/>
      <c r="N21" s="23"/>
      <c r="O21" s="23"/>
      <c r="P21" s="24"/>
    </row>
    <row r="22" spans="1:16" ht="12.75">
      <c r="A22" s="61"/>
      <c r="B22" s="62"/>
      <c r="C22" s="25" t="s">
        <v>20</v>
      </c>
      <c r="D22" s="26">
        <f>D21*10</f>
        <v>0</v>
      </c>
      <c r="E22" s="26">
        <f>E21*5</f>
        <v>5</v>
      </c>
      <c r="F22" s="26">
        <f>F21*5</f>
        <v>20</v>
      </c>
      <c r="G22" s="26">
        <f>G21*3</f>
        <v>6</v>
      </c>
      <c r="H22" s="26">
        <f>H21*1</f>
        <v>7</v>
      </c>
      <c r="I22" s="26">
        <f>I21*10</f>
        <v>20</v>
      </c>
      <c r="J22" s="27">
        <v>0</v>
      </c>
      <c r="K22" s="27">
        <v>0</v>
      </c>
      <c r="L22" s="27">
        <f>SUM(D22:K22)</f>
        <v>58</v>
      </c>
      <c r="M22" s="28"/>
      <c r="N22" s="29"/>
      <c r="O22" s="29"/>
      <c r="P22" s="30"/>
    </row>
    <row r="23" spans="1:16" ht="13.5" thickBot="1">
      <c r="A23" s="63" t="s">
        <v>29</v>
      </c>
      <c r="B23" s="64"/>
      <c r="C23" s="31" t="s">
        <v>22</v>
      </c>
      <c r="D23" s="32">
        <f aca="true" t="shared" si="5" ref="D23:K23">D22*1400</f>
        <v>0</v>
      </c>
      <c r="E23" s="32">
        <f t="shared" si="5"/>
        <v>7000</v>
      </c>
      <c r="F23" s="32">
        <f t="shared" si="5"/>
        <v>28000</v>
      </c>
      <c r="G23" s="32">
        <f t="shared" si="5"/>
        <v>8400</v>
      </c>
      <c r="H23" s="32">
        <f t="shared" si="5"/>
        <v>9800</v>
      </c>
      <c r="I23" s="32">
        <f t="shared" si="5"/>
        <v>28000</v>
      </c>
      <c r="J23" s="32">
        <f t="shared" si="5"/>
        <v>0</v>
      </c>
      <c r="K23" s="32">
        <f t="shared" si="5"/>
        <v>0</v>
      </c>
      <c r="L23" s="33"/>
      <c r="M23" s="34">
        <f>SUM(D23:L23)</f>
        <v>81200</v>
      </c>
      <c r="N23" s="35">
        <f>L21*500</f>
        <v>6500</v>
      </c>
      <c r="O23" s="35">
        <v>20000</v>
      </c>
      <c r="P23" s="36">
        <f>SUM(M23:O23)</f>
        <v>107700</v>
      </c>
    </row>
    <row r="24" spans="1:16" ht="12.75">
      <c r="A24" s="59" t="s">
        <v>30</v>
      </c>
      <c r="B24" s="60"/>
      <c r="C24" s="19" t="s">
        <v>19</v>
      </c>
      <c r="D24" s="20">
        <v>2</v>
      </c>
      <c r="E24" s="20">
        <v>0</v>
      </c>
      <c r="F24" s="20">
        <v>5</v>
      </c>
      <c r="G24" s="20">
        <v>3</v>
      </c>
      <c r="H24" s="20">
        <v>13</v>
      </c>
      <c r="I24" s="21">
        <v>0</v>
      </c>
      <c r="J24" s="20" t="s">
        <v>14</v>
      </c>
      <c r="K24" s="20"/>
      <c r="L24" s="20">
        <f>SUM(F24:H24)</f>
        <v>21</v>
      </c>
      <c r="M24" s="22"/>
      <c r="N24" s="23"/>
      <c r="O24" s="23"/>
      <c r="P24" s="24"/>
    </row>
    <row r="25" spans="1:16" ht="12.75">
      <c r="A25" s="61"/>
      <c r="B25" s="62"/>
      <c r="C25" s="25" t="s">
        <v>20</v>
      </c>
      <c r="D25" s="26">
        <f>D24*10</f>
        <v>20</v>
      </c>
      <c r="E25" s="26">
        <f>E24*5</f>
        <v>0</v>
      </c>
      <c r="F25" s="26">
        <f>F24*5</f>
        <v>25</v>
      </c>
      <c r="G25" s="26">
        <f>G24*3</f>
        <v>9</v>
      </c>
      <c r="H25" s="26">
        <f>H24*1</f>
        <v>13</v>
      </c>
      <c r="I25" s="26">
        <f>I24*10</f>
        <v>0</v>
      </c>
      <c r="J25" s="27">
        <v>3</v>
      </c>
      <c r="K25" s="27">
        <v>0</v>
      </c>
      <c r="L25" s="27">
        <f>SUM(D25:K25)</f>
        <v>70</v>
      </c>
      <c r="M25" s="28"/>
      <c r="N25" s="29"/>
      <c r="O25" s="29"/>
      <c r="P25" s="30"/>
    </row>
    <row r="26" spans="1:16" ht="13.5" thickBot="1">
      <c r="A26" s="63" t="s">
        <v>30</v>
      </c>
      <c r="B26" s="64"/>
      <c r="C26" s="31" t="s">
        <v>22</v>
      </c>
      <c r="D26" s="32">
        <f aca="true" t="shared" si="6" ref="D26:K26">D25*1400</f>
        <v>28000</v>
      </c>
      <c r="E26" s="32">
        <f t="shared" si="6"/>
        <v>0</v>
      </c>
      <c r="F26" s="32">
        <f t="shared" si="6"/>
        <v>35000</v>
      </c>
      <c r="G26" s="32">
        <f t="shared" si="6"/>
        <v>12600</v>
      </c>
      <c r="H26" s="32">
        <f t="shared" si="6"/>
        <v>18200</v>
      </c>
      <c r="I26" s="32">
        <f t="shared" si="6"/>
        <v>0</v>
      </c>
      <c r="J26" s="32">
        <f t="shared" si="6"/>
        <v>4200</v>
      </c>
      <c r="K26" s="32">
        <f t="shared" si="6"/>
        <v>0</v>
      </c>
      <c r="L26" s="33"/>
      <c r="M26" s="34">
        <f>SUM(D26:L26)</f>
        <v>98000</v>
      </c>
      <c r="N26" s="35">
        <f>L24*500</f>
        <v>10500</v>
      </c>
      <c r="O26" s="35">
        <v>20000</v>
      </c>
      <c r="P26" s="36">
        <f>SUM(M26:O26)</f>
        <v>128500</v>
      </c>
    </row>
    <row r="27" spans="1:16" ht="12.75">
      <c r="A27" s="59" t="s">
        <v>31</v>
      </c>
      <c r="B27" s="60"/>
      <c r="C27" s="19" t="s">
        <v>19</v>
      </c>
      <c r="D27" s="20">
        <v>1</v>
      </c>
      <c r="E27" s="20">
        <v>0</v>
      </c>
      <c r="F27" s="20">
        <v>15</v>
      </c>
      <c r="G27" s="20">
        <v>21</v>
      </c>
      <c r="H27" s="20">
        <v>19</v>
      </c>
      <c r="I27" s="21">
        <v>1</v>
      </c>
      <c r="J27" s="20" t="s">
        <v>14</v>
      </c>
      <c r="K27" s="20"/>
      <c r="L27" s="20">
        <f>SUM(F27:H27)</f>
        <v>55</v>
      </c>
      <c r="M27" s="22"/>
      <c r="N27" s="23"/>
      <c r="O27" s="23"/>
      <c r="P27" s="24"/>
    </row>
    <row r="28" spans="1:16" ht="12.75">
      <c r="A28" s="61"/>
      <c r="B28" s="62"/>
      <c r="C28" s="25" t="s">
        <v>20</v>
      </c>
      <c r="D28" s="26">
        <f>D27*10</f>
        <v>10</v>
      </c>
      <c r="E28" s="26">
        <f>E27*5</f>
        <v>0</v>
      </c>
      <c r="F28" s="26">
        <f>F27*5</f>
        <v>75</v>
      </c>
      <c r="G28" s="26">
        <f>G27*3</f>
        <v>63</v>
      </c>
      <c r="H28" s="26">
        <f>H27*1</f>
        <v>19</v>
      </c>
      <c r="I28" s="26">
        <f>I27*10</f>
        <v>10</v>
      </c>
      <c r="J28" s="27">
        <v>0</v>
      </c>
      <c r="K28" s="27">
        <v>0</v>
      </c>
      <c r="L28" s="27">
        <f>SUM(D28:K28)</f>
        <v>177</v>
      </c>
      <c r="M28" s="28"/>
      <c r="N28" s="29"/>
      <c r="O28" s="29"/>
      <c r="P28" s="30"/>
    </row>
    <row r="29" spans="1:16" ht="13.5" thickBot="1">
      <c r="A29" s="63" t="s">
        <v>31</v>
      </c>
      <c r="B29" s="64"/>
      <c r="C29" s="31" t="s">
        <v>22</v>
      </c>
      <c r="D29" s="32">
        <f aca="true" t="shared" si="7" ref="D29:K29">D28*1400</f>
        <v>14000</v>
      </c>
      <c r="E29" s="32">
        <f t="shared" si="7"/>
        <v>0</v>
      </c>
      <c r="F29" s="32">
        <f t="shared" si="7"/>
        <v>105000</v>
      </c>
      <c r="G29" s="32">
        <f t="shared" si="7"/>
        <v>88200</v>
      </c>
      <c r="H29" s="32">
        <f t="shared" si="7"/>
        <v>26600</v>
      </c>
      <c r="I29" s="32">
        <f t="shared" si="7"/>
        <v>14000</v>
      </c>
      <c r="J29" s="32">
        <f t="shared" si="7"/>
        <v>0</v>
      </c>
      <c r="K29" s="32">
        <f t="shared" si="7"/>
        <v>0</v>
      </c>
      <c r="L29" s="33"/>
      <c r="M29" s="34">
        <f>SUM(D29:L29)</f>
        <v>247800</v>
      </c>
      <c r="N29" s="35">
        <f>L27*500</f>
        <v>27500</v>
      </c>
      <c r="O29" s="35">
        <v>25000</v>
      </c>
      <c r="P29" s="36">
        <f>SUM(M29:O29)</f>
        <v>300300</v>
      </c>
    </row>
    <row r="30" spans="1:16" ht="12.75">
      <c r="A30" s="59" t="s">
        <v>32</v>
      </c>
      <c r="B30" s="60"/>
      <c r="C30" s="19" t="s">
        <v>19</v>
      </c>
      <c r="D30" s="20">
        <v>1</v>
      </c>
      <c r="E30" s="20">
        <v>0</v>
      </c>
      <c r="F30" s="20">
        <v>16</v>
      </c>
      <c r="G30" s="20">
        <v>18</v>
      </c>
      <c r="H30" s="20">
        <v>12</v>
      </c>
      <c r="I30" s="21">
        <v>1</v>
      </c>
      <c r="J30" s="20" t="s">
        <v>14</v>
      </c>
      <c r="K30" s="20"/>
      <c r="L30" s="20">
        <f>SUM(F30:H30)</f>
        <v>46</v>
      </c>
      <c r="M30" s="22"/>
      <c r="N30" s="23"/>
      <c r="O30" s="23"/>
      <c r="P30" s="24"/>
    </row>
    <row r="31" spans="1:16" ht="12.75">
      <c r="A31" s="61"/>
      <c r="B31" s="62"/>
      <c r="C31" s="25" t="s">
        <v>20</v>
      </c>
      <c r="D31" s="26">
        <f>D30*10</f>
        <v>10</v>
      </c>
      <c r="E31" s="26">
        <f>E30*5</f>
        <v>0</v>
      </c>
      <c r="F31" s="26">
        <f>F30*5</f>
        <v>80</v>
      </c>
      <c r="G31" s="26">
        <f>G30*3</f>
        <v>54</v>
      </c>
      <c r="H31" s="26">
        <f>H30*1</f>
        <v>12</v>
      </c>
      <c r="I31" s="26">
        <f>I30*10</f>
        <v>10</v>
      </c>
      <c r="J31" s="27">
        <v>36</v>
      </c>
      <c r="K31" s="27">
        <v>0</v>
      </c>
      <c r="L31" s="27">
        <f>SUM(D31:K31)</f>
        <v>202</v>
      </c>
      <c r="M31" s="28"/>
      <c r="N31" s="29"/>
      <c r="O31" s="29"/>
      <c r="P31" s="30"/>
    </row>
    <row r="32" spans="1:16" ht="13.5" thickBot="1">
      <c r="A32" s="63" t="s">
        <v>32</v>
      </c>
      <c r="B32" s="64"/>
      <c r="C32" s="31" t="s">
        <v>22</v>
      </c>
      <c r="D32" s="32">
        <f aca="true" t="shared" si="8" ref="D32:K32">D31*1400</f>
        <v>14000</v>
      </c>
      <c r="E32" s="32">
        <f t="shared" si="8"/>
        <v>0</v>
      </c>
      <c r="F32" s="32">
        <f t="shared" si="8"/>
        <v>112000</v>
      </c>
      <c r="G32" s="32">
        <f t="shared" si="8"/>
        <v>75600</v>
      </c>
      <c r="H32" s="32">
        <f t="shared" si="8"/>
        <v>16800</v>
      </c>
      <c r="I32" s="32">
        <f t="shared" si="8"/>
        <v>14000</v>
      </c>
      <c r="J32" s="32">
        <f t="shared" si="8"/>
        <v>50400</v>
      </c>
      <c r="K32" s="32">
        <f t="shared" si="8"/>
        <v>0</v>
      </c>
      <c r="L32" s="33"/>
      <c r="M32" s="34">
        <f>SUM(D32:L32)</f>
        <v>282800</v>
      </c>
      <c r="N32" s="35">
        <f>L30*500</f>
        <v>23000</v>
      </c>
      <c r="O32" s="35">
        <v>25000</v>
      </c>
      <c r="P32" s="36">
        <f>SUM(M32:O32)</f>
        <v>330800</v>
      </c>
    </row>
    <row r="33" spans="1:16" ht="12.75">
      <c r="A33" s="59" t="s">
        <v>33</v>
      </c>
      <c r="B33" s="60"/>
      <c r="C33" s="19" t="s">
        <v>19</v>
      </c>
      <c r="D33" s="20">
        <v>4</v>
      </c>
      <c r="E33" s="20">
        <v>0</v>
      </c>
      <c r="F33" s="20">
        <v>5</v>
      </c>
      <c r="G33" s="37">
        <v>11</v>
      </c>
      <c r="H33" s="20">
        <v>4</v>
      </c>
      <c r="I33" s="21">
        <v>0</v>
      </c>
      <c r="J33" s="20" t="s">
        <v>14</v>
      </c>
      <c r="K33" s="20"/>
      <c r="L33" s="20">
        <f>SUM(F33:H33)</f>
        <v>20</v>
      </c>
      <c r="M33" s="22"/>
      <c r="N33" s="23"/>
      <c r="O33" s="23"/>
      <c r="P33" s="24"/>
    </row>
    <row r="34" spans="1:16" ht="12.75">
      <c r="A34" s="61"/>
      <c r="B34" s="62"/>
      <c r="C34" s="25" t="s">
        <v>20</v>
      </c>
      <c r="D34" s="26">
        <f>D33*10</f>
        <v>40</v>
      </c>
      <c r="E34" s="26">
        <f>E33*5</f>
        <v>0</v>
      </c>
      <c r="F34" s="26">
        <f>F33*5</f>
        <v>25</v>
      </c>
      <c r="G34" s="26">
        <f>G33*3</f>
        <v>33</v>
      </c>
      <c r="H34" s="26">
        <f>H33*1</f>
        <v>4</v>
      </c>
      <c r="I34" s="26">
        <f>I33*10</f>
        <v>0</v>
      </c>
      <c r="J34" s="27">
        <v>9</v>
      </c>
      <c r="K34" s="27">
        <v>7</v>
      </c>
      <c r="L34" s="27">
        <f>SUM(D34:K34)</f>
        <v>118</v>
      </c>
      <c r="M34" s="28"/>
      <c r="N34" s="29"/>
      <c r="O34" s="29"/>
      <c r="P34" s="30"/>
    </row>
    <row r="35" spans="1:16" ht="13.5" thickBot="1">
      <c r="A35" s="63" t="s">
        <v>34</v>
      </c>
      <c r="B35" s="64"/>
      <c r="C35" s="31" t="s">
        <v>22</v>
      </c>
      <c r="D35" s="32">
        <f aca="true" t="shared" si="9" ref="D35:K35">D34*1400</f>
        <v>56000</v>
      </c>
      <c r="E35" s="32">
        <f t="shared" si="9"/>
        <v>0</v>
      </c>
      <c r="F35" s="32">
        <f t="shared" si="9"/>
        <v>35000</v>
      </c>
      <c r="G35" s="32">
        <f t="shared" si="9"/>
        <v>46200</v>
      </c>
      <c r="H35" s="32">
        <f t="shared" si="9"/>
        <v>5600</v>
      </c>
      <c r="I35" s="32">
        <f t="shared" si="9"/>
        <v>0</v>
      </c>
      <c r="J35" s="32">
        <f t="shared" si="9"/>
        <v>12600</v>
      </c>
      <c r="K35" s="32">
        <f t="shared" si="9"/>
        <v>9800</v>
      </c>
      <c r="L35" s="33"/>
      <c r="M35" s="34">
        <f>SUM(D35:L35)</f>
        <v>165200</v>
      </c>
      <c r="N35" s="35">
        <f>L33*500</f>
        <v>10000</v>
      </c>
      <c r="O35" s="35">
        <v>20000</v>
      </c>
      <c r="P35" s="36">
        <f>SUM(M35:O35)</f>
        <v>195200</v>
      </c>
    </row>
    <row r="36" spans="1:16" ht="12.75">
      <c r="A36" s="59" t="s">
        <v>35</v>
      </c>
      <c r="B36" s="60"/>
      <c r="C36" s="19" t="s">
        <v>19</v>
      </c>
      <c r="D36" s="20">
        <v>1</v>
      </c>
      <c r="E36" s="20">
        <v>0</v>
      </c>
      <c r="F36" s="20">
        <v>2</v>
      </c>
      <c r="G36" s="20">
        <v>10</v>
      </c>
      <c r="H36" s="20">
        <v>8</v>
      </c>
      <c r="I36" s="21">
        <v>0</v>
      </c>
      <c r="J36" s="20" t="s">
        <v>14</v>
      </c>
      <c r="K36" s="20"/>
      <c r="L36" s="20">
        <f>SUM(F36:H36)</f>
        <v>20</v>
      </c>
      <c r="M36" s="22"/>
      <c r="N36" s="23"/>
      <c r="O36" s="23"/>
      <c r="P36" s="24"/>
    </row>
    <row r="37" spans="1:16" ht="12.75">
      <c r="A37" s="61"/>
      <c r="B37" s="62"/>
      <c r="C37" s="25" t="s">
        <v>20</v>
      </c>
      <c r="D37" s="26">
        <f>D36*10</f>
        <v>10</v>
      </c>
      <c r="E37" s="26">
        <f>E36*5</f>
        <v>0</v>
      </c>
      <c r="F37" s="26">
        <f>F36*5</f>
        <v>10</v>
      </c>
      <c r="G37" s="26">
        <f>G36*3</f>
        <v>30</v>
      </c>
      <c r="H37" s="26">
        <f>H36*1</f>
        <v>8</v>
      </c>
      <c r="I37" s="26">
        <f>I36*10</f>
        <v>0</v>
      </c>
      <c r="J37" s="27">
        <v>0</v>
      </c>
      <c r="K37" s="27">
        <v>0</v>
      </c>
      <c r="L37" s="27">
        <f>SUM(D37:K37)</f>
        <v>58</v>
      </c>
      <c r="M37" s="28"/>
      <c r="N37" s="29"/>
      <c r="O37" s="29"/>
      <c r="P37" s="30"/>
    </row>
    <row r="38" spans="1:16" ht="13.5" thickBot="1">
      <c r="A38" s="63" t="s">
        <v>35</v>
      </c>
      <c r="B38" s="64"/>
      <c r="C38" s="31" t="s">
        <v>22</v>
      </c>
      <c r="D38" s="32">
        <f aca="true" t="shared" si="10" ref="D38:K38">D37*1400</f>
        <v>14000</v>
      </c>
      <c r="E38" s="32">
        <f t="shared" si="10"/>
        <v>0</v>
      </c>
      <c r="F38" s="32">
        <f t="shared" si="10"/>
        <v>14000</v>
      </c>
      <c r="G38" s="32">
        <f t="shared" si="10"/>
        <v>42000</v>
      </c>
      <c r="H38" s="32">
        <f t="shared" si="10"/>
        <v>11200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3"/>
      <c r="M38" s="34">
        <f>SUM(D38:L38)</f>
        <v>81200</v>
      </c>
      <c r="N38" s="35">
        <f>L36*500</f>
        <v>10000</v>
      </c>
      <c r="O38" s="35">
        <v>20000</v>
      </c>
      <c r="P38" s="36">
        <f>SUM(M38:O38)</f>
        <v>111200</v>
      </c>
    </row>
    <row r="39" spans="1:16" ht="12.75">
      <c r="A39" s="59" t="s">
        <v>36</v>
      </c>
      <c r="B39" s="60"/>
      <c r="C39" s="19" t="s">
        <v>19</v>
      </c>
      <c r="D39" s="20">
        <v>2</v>
      </c>
      <c r="E39" s="20">
        <v>1</v>
      </c>
      <c r="F39" s="20">
        <v>17</v>
      </c>
      <c r="G39" s="20">
        <v>23</v>
      </c>
      <c r="H39" s="20">
        <v>10</v>
      </c>
      <c r="I39" s="21">
        <v>0</v>
      </c>
      <c r="J39" s="20" t="s">
        <v>14</v>
      </c>
      <c r="K39" s="20"/>
      <c r="L39" s="20">
        <f>SUM(F39:H39)</f>
        <v>50</v>
      </c>
      <c r="M39" s="22"/>
      <c r="N39" s="38"/>
      <c r="O39" s="23"/>
      <c r="P39" s="24"/>
    </row>
    <row r="40" spans="1:16" ht="12.75">
      <c r="A40" s="61"/>
      <c r="B40" s="62"/>
      <c r="C40" s="25" t="s">
        <v>20</v>
      </c>
      <c r="D40" s="26">
        <f>D39*10</f>
        <v>20</v>
      </c>
      <c r="E40" s="26">
        <f>E39*5</f>
        <v>5</v>
      </c>
      <c r="F40" s="26">
        <f>F39*5</f>
        <v>85</v>
      </c>
      <c r="G40" s="26">
        <f>G39*3</f>
        <v>69</v>
      </c>
      <c r="H40" s="26">
        <f>H39*1</f>
        <v>10</v>
      </c>
      <c r="I40" s="26">
        <f>I39*10</f>
        <v>0</v>
      </c>
      <c r="J40" s="27">
        <v>44</v>
      </c>
      <c r="K40" s="27">
        <v>14</v>
      </c>
      <c r="L40" s="27">
        <f>SUM(D40:K40)</f>
        <v>247</v>
      </c>
      <c r="M40" s="28"/>
      <c r="N40" s="29"/>
      <c r="O40" s="29"/>
      <c r="P40" s="30"/>
    </row>
    <row r="41" spans="1:16" ht="13.5" thickBot="1">
      <c r="A41" s="63" t="s">
        <v>36</v>
      </c>
      <c r="B41" s="64"/>
      <c r="C41" s="31" t="s">
        <v>22</v>
      </c>
      <c r="D41" s="32">
        <f aca="true" t="shared" si="11" ref="D41:K41">D40*1400</f>
        <v>28000</v>
      </c>
      <c r="E41" s="32">
        <f t="shared" si="11"/>
        <v>7000</v>
      </c>
      <c r="F41" s="32">
        <f t="shared" si="11"/>
        <v>119000</v>
      </c>
      <c r="G41" s="32">
        <f t="shared" si="11"/>
        <v>96600</v>
      </c>
      <c r="H41" s="32">
        <f t="shared" si="11"/>
        <v>14000</v>
      </c>
      <c r="I41" s="32">
        <f t="shared" si="11"/>
        <v>0</v>
      </c>
      <c r="J41" s="32">
        <f t="shared" si="11"/>
        <v>61600</v>
      </c>
      <c r="K41" s="32">
        <f t="shared" si="11"/>
        <v>19600</v>
      </c>
      <c r="L41" s="33"/>
      <c r="M41" s="34">
        <f>SUM(D41:L41)</f>
        <v>345800</v>
      </c>
      <c r="N41" s="35">
        <f>L39*500</f>
        <v>25000</v>
      </c>
      <c r="O41" s="35">
        <v>25000</v>
      </c>
      <c r="P41" s="36">
        <f>SUM(M41:O41)</f>
        <v>395800</v>
      </c>
    </row>
    <row r="42" spans="1:16" ht="12.75">
      <c r="A42" s="59" t="s">
        <v>37</v>
      </c>
      <c r="B42" s="60"/>
      <c r="C42" s="19" t="s">
        <v>19</v>
      </c>
      <c r="D42" s="20">
        <v>0</v>
      </c>
      <c r="E42" s="20">
        <v>0</v>
      </c>
      <c r="F42" s="20">
        <v>9</v>
      </c>
      <c r="G42" s="37">
        <v>9</v>
      </c>
      <c r="H42" s="20">
        <v>18</v>
      </c>
      <c r="I42" s="21">
        <v>1</v>
      </c>
      <c r="J42" s="20" t="s">
        <v>14</v>
      </c>
      <c r="K42" s="20"/>
      <c r="L42" s="20">
        <f>SUM(F42:H42)</f>
        <v>36</v>
      </c>
      <c r="M42" s="22"/>
      <c r="N42" s="23"/>
      <c r="O42" s="23"/>
      <c r="P42" s="24"/>
    </row>
    <row r="43" spans="1:16" ht="12.75">
      <c r="A43" s="61"/>
      <c r="B43" s="62"/>
      <c r="C43" s="25" t="s">
        <v>20</v>
      </c>
      <c r="D43" s="26">
        <f>D42*10</f>
        <v>0</v>
      </c>
      <c r="E43" s="26">
        <f>E42*5</f>
        <v>0</v>
      </c>
      <c r="F43" s="26">
        <f>F42*5</f>
        <v>45</v>
      </c>
      <c r="G43" s="26">
        <f>G42*3</f>
        <v>27</v>
      </c>
      <c r="H43" s="26">
        <f>H42*1</f>
        <v>18</v>
      </c>
      <c r="I43" s="26">
        <f>I42*10</f>
        <v>10</v>
      </c>
      <c r="J43" s="27">
        <v>18</v>
      </c>
      <c r="K43" s="27">
        <v>10</v>
      </c>
      <c r="L43" s="27">
        <f>SUM(D43:K43)</f>
        <v>128</v>
      </c>
      <c r="M43" s="28"/>
      <c r="N43" s="29"/>
      <c r="O43" s="29"/>
      <c r="P43" s="30"/>
    </row>
    <row r="44" spans="1:16" ht="13.5" thickBot="1">
      <c r="A44" s="63" t="s">
        <v>37</v>
      </c>
      <c r="B44" s="64"/>
      <c r="C44" s="31" t="s">
        <v>22</v>
      </c>
      <c r="D44" s="32">
        <f aca="true" t="shared" si="12" ref="D44:K44">D43*1400</f>
        <v>0</v>
      </c>
      <c r="E44" s="32">
        <f t="shared" si="12"/>
        <v>0</v>
      </c>
      <c r="F44" s="32">
        <f t="shared" si="12"/>
        <v>63000</v>
      </c>
      <c r="G44" s="32">
        <f t="shared" si="12"/>
        <v>37800</v>
      </c>
      <c r="H44" s="32">
        <f t="shared" si="12"/>
        <v>25200</v>
      </c>
      <c r="I44" s="32">
        <f t="shared" si="12"/>
        <v>14000</v>
      </c>
      <c r="J44" s="32">
        <f t="shared" si="12"/>
        <v>25200</v>
      </c>
      <c r="K44" s="32">
        <f t="shared" si="12"/>
        <v>14000</v>
      </c>
      <c r="L44" s="33"/>
      <c r="M44" s="34">
        <f>SUM(D44:L44)</f>
        <v>179200</v>
      </c>
      <c r="N44" s="35">
        <f>L42*500</f>
        <v>18000</v>
      </c>
      <c r="O44" s="35">
        <v>25000</v>
      </c>
      <c r="P44" s="36">
        <f>SUM(M44:O44)</f>
        <v>222200</v>
      </c>
    </row>
    <row r="45" spans="1:16" ht="12.75">
      <c r="A45" s="59" t="s">
        <v>38</v>
      </c>
      <c r="B45" s="60"/>
      <c r="C45" s="39" t="s">
        <v>19</v>
      </c>
      <c r="D45" s="20">
        <v>0</v>
      </c>
      <c r="E45" s="20">
        <v>0</v>
      </c>
      <c r="F45" s="20">
        <v>5</v>
      </c>
      <c r="G45" s="20">
        <v>5</v>
      </c>
      <c r="H45" s="20">
        <v>9</v>
      </c>
      <c r="I45" s="21">
        <v>1</v>
      </c>
      <c r="J45" s="20" t="s">
        <v>14</v>
      </c>
      <c r="K45" s="40"/>
      <c r="L45" s="40">
        <f>SUM(F45:H45)</f>
        <v>19</v>
      </c>
      <c r="M45" s="41"/>
      <c r="N45" s="38"/>
      <c r="O45" s="38"/>
      <c r="P45" s="42"/>
    </row>
    <row r="46" spans="1:16" ht="12.75">
      <c r="A46" s="61"/>
      <c r="B46" s="62"/>
      <c r="C46" s="25" t="s">
        <v>20</v>
      </c>
      <c r="D46" s="26">
        <f>D45*10</f>
        <v>0</v>
      </c>
      <c r="E46" s="26">
        <f>E45*5</f>
        <v>0</v>
      </c>
      <c r="F46" s="26">
        <f>F45*5</f>
        <v>25</v>
      </c>
      <c r="G46" s="26">
        <f>G45*3</f>
        <v>15</v>
      </c>
      <c r="H46" s="26">
        <f>H45*1</f>
        <v>9</v>
      </c>
      <c r="I46" s="26">
        <f>I45*10</f>
        <v>10</v>
      </c>
      <c r="J46" s="27">
        <v>11</v>
      </c>
      <c r="K46" s="27">
        <v>9</v>
      </c>
      <c r="L46" s="27">
        <f>SUM(D46:K46)</f>
        <v>79</v>
      </c>
      <c r="M46" s="28"/>
      <c r="N46" s="29"/>
      <c r="O46" s="29"/>
      <c r="P46" s="30"/>
    </row>
    <row r="47" spans="1:16" ht="13.5" thickBot="1">
      <c r="A47" s="63" t="s">
        <v>38</v>
      </c>
      <c r="B47" s="64"/>
      <c r="C47" s="31" t="s">
        <v>22</v>
      </c>
      <c r="D47" s="32">
        <f aca="true" t="shared" si="13" ref="D47:K47">D46*1400</f>
        <v>0</v>
      </c>
      <c r="E47" s="32">
        <f t="shared" si="13"/>
        <v>0</v>
      </c>
      <c r="F47" s="32">
        <f t="shared" si="13"/>
        <v>35000</v>
      </c>
      <c r="G47" s="32">
        <f t="shared" si="13"/>
        <v>21000</v>
      </c>
      <c r="H47" s="32">
        <f t="shared" si="13"/>
        <v>12600</v>
      </c>
      <c r="I47" s="32">
        <f t="shared" si="13"/>
        <v>14000</v>
      </c>
      <c r="J47" s="32">
        <f t="shared" si="13"/>
        <v>15400</v>
      </c>
      <c r="K47" s="32">
        <f t="shared" si="13"/>
        <v>12600</v>
      </c>
      <c r="L47" s="33"/>
      <c r="M47" s="34">
        <f>SUM(D47:L47)</f>
        <v>110600</v>
      </c>
      <c r="N47" s="35">
        <f>L45*500</f>
        <v>9500</v>
      </c>
      <c r="O47" s="35">
        <v>20000</v>
      </c>
      <c r="P47" s="36">
        <f>SUM(M47:O47)</f>
        <v>140100</v>
      </c>
    </row>
    <row r="48" spans="1:16" ht="12.75">
      <c r="A48" s="59" t="s">
        <v>39</v>
      </c>
      <c r="B48" s="60"/>
      <c r="C48" s="39" t="s">
        <v>19</v>
      </c>
      <c r="D48" s="20">
        <v>3</v>
      </c>
      <c r="E48" s="20">
        <v>1</v>
      </c>
      <c r="F48" s="20">
        <v>21</v>
      </c>
      <c r="G48" s="20">
        <v>21</v>
      </c>
      <c r="H48" s="20">
        <v>1</v>
      </c>
      <c r="I48" s="21">
        <v>0</v>
      </c>
      <c r="J48" s="20" t="s">
        <v>14</v>
      </c>
      <c r="K48" s="40"/>
      <c r="L48" s="40">
        <f>SUM(F48:H48)</f>
        <v>43</v>
      </c>
      <c r="M48" s="41"/>
      <c r="N48" s="38"/>
      <c r="O48" s="38"/>
      <c r="P48" s="42"/>
    </row>
    <row r="49" spans="1:16" ht="12.75">
      <c r="A49" s="61"/>
      <c r="B49" s="62"/>
      <c r="C49" s="25" t="s">
        <v>20</v>
      </c>
      <c r="D49" s="26">
        <f>D48*10</f>
        <v>30</v>
      </c>
      <c r="E49" s="26">
        <f>E48*5</f>
        <v>5</v>
      </c>
      <c r="F49" s="26">
        <f>F48*5</f>
        <v>105</v>
      </c>
      <c r="G49" s="26">
        <f>G48*3</f>
        <v>63</v>
      </c>
      <c r="H49" s="26">
        <f>H48*1</f>
        <v>1</v>
      </c>
      <c r="I49" s="26">
        <f>I48*10</f>
        <v>0</v>
      </c>
      <c r="J49" s="27">
        <v>27</v>
      </c>
      <c r="K49" s="27">
        <v>7</v>
      </c>
      <c r="L49" s="27">
        <f>SUM(D49:K49)</f>
        <v>238</v>
      </c>
      <c r="M49" s="28"/>
      <c r="N49" s="29"/>
      <c r="O49" s="29"/>
      <c r="P49" s="30"/>
    </row>
    <row r="50" spans="1:16" ht="13.5" thickBot="1">
      <c r="A50" s="63" t="s">
        <v>39</v>
      </c>
      <c r="B50" s="64"/>
      <c r="C50" s="31" t="s">
        <v>22</v>
      </c>
      <c r="D50" s="32">
        <f aca="true" t="shared" si="14" ref="D50:K50">D49*1400</f>
        <v>42000</v>
      </c>
      <c r="E50" s="32">
        <f t="shared" si="14"/>
        <v>7000</v>
      </c>
      <c r="F50" s="32">
        <f t="shared" si="14"/>
        <v>147000</v>
      </c>
      <c r="G50" s="32">
        <f t="shared" si="14"/>
        <v>88200</v>
      </c>
      <c r="H50" s="32">
        <f t="shared" si="14"/>
        <v>1400</v>
      </c>
      <c r="I50" s="32">
        <f t="shared" si="14"/>
        <v>0</v>
      </c>
      <c r="J50" s="32">
        <f t="shared" si="14"/>
        <v>37800</v>
      </c>
      <c r="K50" s="32">
        <f t="shared" si="14"/>
        <v>9800</v>
      </c>
      <c r="L50" s="33"/>
      <c r="M50" s="34">
        <f>SUM(D50:L50)</f>
        <v>333200</v>
      </c>
      <c r="N50" s="35">
        <f>L48*500</f>
        <v>21500</v>
      </c>
      <c r="O50" s="35">
        <v>25000</v>
      </c>
      <c r="P50" s="36">
        <f>SUM(M50:O50)</f>
        <v>379700</v>
      </c>
    </row>
    <row r="51" spans="1:16" ht="12.75">
      <c r="A51" s="59" t="s">
        <v>40</v>
      </c>
      <c r="B51" s="60"/>
      <c r="C51" s="19" t="s">
        <v>19</v>
      </c>
      <c r="D51" s="20">
        <v>1</v>
      </c>
      <c r="E51" s="20">
        <v>0</v>
      </c>
      <c r="F51" s="20">
        <v>3</v>
      </c>
      <c r="G51" s="20">
        <v>8</v>
      </c>
      <c r="H51" s="20">
        <v>6</v>
      </c>
      <c r="I51" s="21">
        <v>0</v>
      </c>
      <c r="J51" s="20" t="s">
        <v>14</v>
      </c>
      <c r="K51" s="20"/>
      <c r="L51" s="20">
        <f>SUM(F51:H51)</f>
        <v>17</v>
      </c>
      <c r="M51" s="22"/>
      <c r="N51" s="23"/>
      <c r="O51" s="23"/>
      <c r="P51" s="24"/>
    </row>
    <row r="52" spans="1:16" ht="12.75">
      <c r="A52" s="61"/>
      <c r="B52" s="62"/>
      <c r="C52" s="25" t="s">
        <v>20</v>
      </c>
      <c r="D52" s="26">
        <f>D51*10</f>
        <v>10</v>
      </c>
      <c r="E52" s="26">
        <f>E51*5</f>
        <v>0</v>
      </c>
      <c r="F52" s="26">
        <f>F51*5</f>
        <v>15</v>
      </c>
      <c r="G52" s="26">
        <f>G51*3</f>
        <v>24</v>
      </c>
      <c r="H52" s="26">
        <f>H51*1</f>
        <v>6</v>
      </c>
      <c r="I52" s="26">
        <f>I51*10</f>
        <v>0</v>
      </c>
      <c r="J52" s="27">
        <v>8</v>
      </c>
      <c r="K52" s="27">
        <v>0</v>
      </c>
      <c r="L52" s="27">
        <f>SUM(D52:K52)</f>
        <v>63</v>
      </c>
      <c r="M52" s="28"/>
      <c r="N52" s="29"/>
      <c r="O52" s="29"/>
      <c r="P52" s="30"/>
    </row>
    <row r="53" spans="1:16" ht="13.5" thickBot="1">
      <c r="A53" s="63" t="s">
        <v>40</v>
      </c>
      <c r="B53" s="64"/>
      <c r="C53" s="31" t="s">
        <v>22</v>
      </c>
      <c r="D53" s="32">
        <f aca="true" t="shared" si="15" ref="D53:K53">D52*1400</f>
        <v>14000</v>
      </c>
      <c r="E53" s="32">
        <f t="shared" si="15"/>
        <v>0</v>
      </c>
      <c r="F53" s="32">
        <f t="shared" si="15"/>
        <v>21000</v>
      </c>
      <c r="G53" s="32">
        <f t="shared" si="15"/>
        <v>33600</v>
      </c>
      <c r="H53" s="32">
        <f t="shared" si="15"/>
        <v>8400</v>
      </c>
      <c r="I53" s="32">
        <f t="shared" si="15"/>
        <v>0</v>
      </c>
      <c r="J53" s="32">
        <f t="shared" si="15"/>
        <v>11200</v>
      </c>
      <c r="K53" s="32">
        <f t="shared" si="15"/>
        <v>0</v>
      </c>
      <c r="L53" s="33"/>
      <c r="M53" s="34">
        <f>SUM(D53:L53)</f>
        <v>88200</v>
      </c>
      <c r="N53" s="35">
        <f>L51*500</f>
        <v>8500</v>
      </c>
      <c r="O53" s="35">
        <v>20000</v>
      </c>
      <c r="P53" s="36">
        <f>SUM(M53:O53)</f>
        <v>116700</v>
      </c>
    </row>
    <row r="54" spans="1:16" ht="12.75">
      <c r="A54" s="53" t="s">
        <v>8</v>
      </c>
      <c r="B54" s="54"/>
      <c r="C54" s="19" t="s">
        <v>19</v>
      </c>
      <c r="D54" s="43">
        <f aca="true" t="shared" si="16" ref="D54:I56">D6+D9+D12+D15+D18+D21+D24+D27+D30+D33+D36+D39+D42+D45+D48+D51</f>
        <v>20</v>
      </c>
      <c r="E54" s="43">
        <f t="shared" si="16"/>
        <v>7</v>
      </c>
      <c r="F54" s="43">
        <f t="shared" si="16"/>
        <v>145</v>
      </c>
      <c r="G54" s="43">
        <f t="shared" si="16"/>
        <v>202</v>
      </c>
      <c r="H54" s="43">
        <f t="shared" si="16"/>
        <v>166</v>
      </c>
      <c r="I54" s="43">
        <f t="shared" si="16"/>
        <v>12</v>
      </c>
      <c r="J54" s="40"/>
      <c r="K54" s="43"/>
      <c r="L54" s="43">
        <f>L6+L9+L12+L15+L18+L21+L24+L27+L30+L33+L36+L39+L42+L45+L48+L51</f>
        <v>513</v>
      </c>
      <c r="M54" s="44"/>
      <c r="N54" s="42"/>
      <c r="O54" s="42"/>
      <c r="P54" s="42"/>
    </row>
    <row r="55" spans="1:16" ht="12.75">
      <c r="A55" s="55"/>
      <c r="B55" s="56"/>
      <c r="C55" s="25" t="s">
        <v>20</v>
      </c>
      <c r="D55" s="45">
        <f t="shared" si="16"/>
        <v>200</v>
      </c>
      <c r="E55" s="45">
        <f t="shared" si="16"/>
        <v>35</v>
      </c>
      <c r="F55" s="45">
        <f t="shared" si="16"/>
        <v>725</v>
      </c>
      <c r="G55" s="45">
        <f t="shared" si="16"/>
        <v>606</v>
      </c>
      <c r="H55" s="45">
        <f t="shared" si="16"/>
        <v>166</v>
      </c>
      <c r="I55" s="45">
        <f t="shared" si="16"/>
        <v>120</v>
      </c>
      <c r="J55" s="45">
        <f>J7+J10+J13+J16+J19+J22+J25+J28+J31+J34+J37+J40+J43+J46+J49+J52</f>
        <v>203</v>
      </c>
      <c r="K55" s="45">
        <f>K7+K10+K13+K16+K19+K22+K25+K28+K31+K34+K37+K40+K43+K46+K49+K52</f>
        <v>47</v>
      </c>
      <c r="L55" s="45">
        <f>L7+L10+L13+L16+L19+L22+L25+L28+L31+L34+L37+L40+L43+L46+L49+L52</f>
        <v>2102</v>
      </c>
      <c r="M55" s="28"/>
      <c r="N55" s="29"/>
      <c r="O55" s="29"/>
      <c r="P55" s="30"/>
    </row>
    <row r="56" spans="1:16" ht="13.5" thickBot="1">
      <c r="A56" s="57" t="s">
        <v>8</v>
      </c>
      <c r="B56" s="58"/>
      <c r="C56" s="31" t="s">
        <v>22</v>
      </c>
      <c r="D56" s="46">
        <f t="shared" si="16"/>
        <v>280000</v>
      </c>
      <c r="E56" s="46">
        <f t="shared" si="16"/>
        <v>49000</v>
      </c>
      <c r="F56" s="46">
        <f t="shared" si="16"/>
        <v>1015000</v>
      </c>
      <c r="G56" s="46">
        <f t="shared" si="16"/>
        <v>848400</v>
      </c>
      <c r="H56" s="46">
        <f t="shared" si="16"/>
        <v>232400</v>
      </c>
      <c r="I56" s="46">
        <f t="shared" si="16"/>
        <v>168000</v>
      </c>
      <c r="J56" s="46">
        <f>J8+J11+J14+J17+J20+J23+J26+J29+J32+J35+J38+J41+J44+J47+J50+J53</f>
        <v>284200</v>
      </c>
      <c r="K56" s="46">
        <f>K8+K11+K14+K17+K20+K23+K26+K29+K32+K35+K38+K41+K44+K47+K50+K53</f>
        <v>65800</v>
      </c>
      <c r="L56" s="46"/>
      <c r="M56" s="47">
        <f>M8+M11+M14+M17+M20+M23+M26+M29+M32+M35+M38+M41+M44+M47+M50+M53</f>
        <v>2942800</v>
      </c>
      <c r="N56" s="47">
        <f>N8+N11+N14+N17+N20+N23+N26+N29+N32+N35+N38+N41+N44+N47+N50+N53</f>
        <v>256500</v>
      </c>
      <c r="O56" s="36">
        <f>O8+O11+O14+O17+O20+O23+O26+O29+O32+O35+O38+O41+O44+O47+O50+O53</f>
        <v>360000</v>
      </c>
      <c r="P56" s="36">
        <f>P8+P11+P14+P17+P20+P23+P26+P29+P32+P35+P38+P41+P44+P47+P50+P53</f>
        <v>3559300</v>
      </c>
    </row>
  </sheetData>
  <sheetProtection/>
  <mergeCells count="21">
    <mergeCell ref="A48:B50"/>
    <mergeCell ref="A33:B35"/>
    <mergeCell ref="A36:B38"/>
    <mergeCell ref="A39:B41"/>
    <mergeCell ref="A42:B44"/>
    <mergeCell ref="A9:B11"/>
    <mergeCell ref="A12:B14"/>
    <mergeCell ref="A27:B29"/>
    <mergeCell ref="A21:B23"/>
    <mergeCell ref="A24:B26"/>
    <mergeCell ref="A45:B47"/>
    <mergeCell ref="A2:P2"/>
    <mergeCell ref="F4:H4"/>
    <mergeCell ref="A54:B56"/>
    <mergeCell ref="A15:B17"/>
    <mergeCell ref="A18:B20"/>
    <mergeCell ref="P4:P5"/>
    <mergeCell ref="A30:B32"/>
    <mergeCell ref="A51:B53"/>
    <mergeCell ref="A4:B5"/>
    <mergeCell ref="A6:B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 Mastný</cp:lastModifiedBy>
  <cp:lastPrinted>2014-06-19T12:25:38Z</cp:lastPrinted>
  <dcterms:created xsi:type="dcterms:W3CDTF">2011-05-03T10:17:52Z</dcterms:created>
  <dcterms:modified xsi:type="dcterms:W3CDTF">2014-06-19T12:40:45Z</dcterms:modified>
  <cp:category/>
  <cp:version/>
  <cp:contentType/>
  <cp:contentStatus/>
</cp:coreProperties>
</file>